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 tabRatio="891"/>
  </bookViews>
  <sheets>
    <sheet name="G3" sheetId="1" r:id="rId1"/>
    <sheet name="G2" sheetId="3" r:id="rId2"/>
    <sheet name="G1" sheetId="2" r:id="rId3"/>
    <sheet name="Pré" sheetId="5" r:id="rId4"/>
    <sheet name="Ajudas" sheetId="4" r:id="rId5"/>
  </sheets>
  <externalReferences>
    <externalReference r:id="rId6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5"/>
  <c r="K26"/>
  <c r="C26"/>
  <c r="W22"/>
  <c r="I21"/>
  <c r="H21"/>
  <c r="J19"/>
  <c r="J18"/>
  <c r="J17"/>
  <c r="J16"/>
  <c r="J14"/>
  <c r="G14"/>
  <c r="G13"/>
  <c r="G21" s="1"/>
  <c r="J12"/>
  <c r="G12"/>
  <c r="J10"/>
  <c r="J9"/>
  <c r="J8"/>
  <c r="J13" l="1"/>
  <c r="J21" s="1"/>
  <c r="J21" i="1"/>
  <c r="J22"/>
  <c r="J23"/>
  <c r="J24"/>
  <c r="J25"/>
  <c r="J26"/>
  <c r="J27"/>
  <c r="J28"/>
  <c r="J29"/>
  <c r="J30"/>
  <c r="J31"/>
  <c r="J32"/>
  <c r="J34"/>
  <c r="J20"/>
  <c r="G17"/>
  <c r="J17"/>
  <c r="G18"/>
  <c r="J18"/>
  <c r="G16"/>
  <c r="J16"/>
  <c r="J9"/>
  <c r="J10"/>
  <c r="J11"/>
  <c r="J12"/>
  <c r="J13"/>
  <c r="J14"/>
  <c r="J8"/>
  <c r="J21" i="3"/>
  <c r="J22"/>
  <c r="J23"/>
  <c r="J24"/>
  <c r="J25"/>
  <c r="J26"/>
  <c r="J27"/>
  <c r="J28"/>
  <c r="J29"/>
  <c r="J30"/>
  <c r="J31"/>
  <c r="J20"/>
  <c r="G17"/>
  <c r="J17"/>
  <c r="G18"/>
  <c r="J18"/>
  <c r="J9"/>
  <c r="J10"/>
  <c r="J11"/>
  <c r="J12"/>
  <c r="J13"/>
  <c r="J14"/>
  <c r="J8"/>
  <c r="J25" i="2"/>
  <c r="J24"/>
  <c r="J23"/>
  <c r="J22"/>
  <c r="J21"/>
  <c r="J20"/>
  <c r="J19"/>
  <c r="G16"/>
  <c r="J16"/>
  <c r="G17"/>
  <c r="J17"/>
  <c r="G15"/>
  <c r="J15"/>
  <c r="J9"/>
  <c r="J10"/>
  <c r="J11"/>
  <c r="J12"/>
  <c r="J13"/>
  <c r="J8"/>
  <c r="H36" i="1"/>
  <c r="I36"/>
  <c r="G16" i="3"/>
  <c r="J16"/>
  <c r="G33" i="1"/>
  <c r="G36"/>
  <c r="J33"/>
  <c r="J36"/>
  <c r="I27" i="2"/>
  <c r="J27"/>
  <c r="H27"/>
  <c r="I33" i="3"/>
  <c r="J33"/>
  <c r="H33"/>
  <c r="G27" i="2"/>
  <c r="G33" i="3"/>
</calcChain>
</file>

<file path=xl/sharedStrings.xml><?xml version="1.0" encoding="utf-8"?>
<sst xmlns="http://schemas.openxmlformats.org/spreadsheetml/2006/main" count="189" uniqueCount="79">
  <si>
    <t>Juíz:</t>
  </si>
  <si>
    <t>Delegado do CPC:</t>
  </si>
  <si>
    <t>Proprietário</t>
  </si>
  <si>
    <t>Cão</t>
  </si>
  <si>
    <t>Grau 1</t>
  </si>
  <si>
    <t>Condutor</t>
  </si>
  <si>
    <t>Grau 2</t>
  </si>
  <si>
    <t>Grau 3</t>
  </si>
  <si>
    <t>Raça</t>
  </si>
  <si>
    <t>Sexo</t>
  </si>
  <si>
    <t>LOP</t>
  </si>
  <si>
    <t>ID</t>
  </si>
  <si>
    <t>Data nascimento</t>
  </si>
  <si>
    <t>Obediência</t>
  </si>
  <si>
    <t>Andamento sem trela</t>
  </si>
  <si>
    <t>Deitado sobre distrações</t>
  </si>
  <si>
    <t>Recusa de Alimento</t>
  </si>
  <si>
    <t>Frente</t>
  </si>
  <si>
    <t>Busca de objecto</t>
  </si>
  <si>
    <t>Procura de bloco</t>
  </si>
  <si>
    <t>Posições</t>
  </si>
  <si>
    <t>Saltos</t>
  </si>
  <si>
    <t>Vertical (1,00 a 1,20m)</t>
  </si>
  <si>
    <t>Paliçada (1,80 a 2,30m)</t>
  </si>
  <si>
    <t>Comprimento (3 a 4m)</t>
  </si>
  <si>
    <t>Provas de Coragem</t>
  </si>
  <si>
    <t>Defesa do Dono</t>
  </si>
  <si>
    <t>Frontal com Obstáculo</t>
  </si>
  <si>
    <t>Fuga</t>
  </si>
  <si>
    <t>Acessórios</t>
  </si>
  <si>
    <t>Procura e escolta</t>
  </si>
  <si>
    <t>Fuga Interrompida</t>
  </si>
  <si>
    <t>Guarda de objecto</t>
  </si>
  <si>
    <t>Máx.</t>
  </si>
  <si>
    <t>Pen.</t>
  </si>
  <si>
    <t>AG</t>
  </si>
  <si>
    <t>Obt.</t>
  </si>
  <si>
    <t>Total</t>
  </si>
  <si>
    <t>Alt.</t>
  </si>
  <si>
    <t>Observações</t>
  </si>
  <si>
    <t>Director de Prova:</t>
  </si>
  <si>
    <t>Data:</t>
  </si>
  <si>
    <t>Paliçada*(1,80 a 2,10m)</t>
  </si>
  <si>
    <t>Comprimento*(3 a 3,5m)</t>
  </si>
  <si>
    <t>Frontal com Cana</t>
  </si>
  <si>
    <t>Vertical*(1m)</t>
  </si>
  <si>
    <t>Paliçada*(1,80m)</t>
  </si>
  <si>
    <t>Comprimento*(3m)</t>
  </si>
  <si>
    <t>Atitude Geral</t>
  </si>
  <si>
    <t>Vertical (1,00 a 1,10m)</t>
  </si>
  <si>
    <t>GRAU</t>
  </si>
  <si>
    <t>PONTUAÇÃO TOTAL</t>
  </si>
  <si>
    <t>PONTUAÇÃO DE GRAU</t>
  </si>
  <si>
    <t>MÉDIA DE APURAMENTO PARA A TAÇA</t>
  </si>
  <si>
    <t>0 - 159</t>
  </si>
  <si>
    <t>160 - 169</t>
  </si>
  <si>
    <t>170 - 179</t>
  </si>
  <si>
    <t>180 - 189</t>
  </si>
  <si>
    <t>190 - 200</t>
  </si>
  <si>
    <t>GRAU 1</t>
  </si>
  <si>
    <t>Insuficiente</t>
  </si>
  <si>
    <t>Suficiente</t>
  </si>
  <si>
    <t>Bom</t>
  </si>
  <si>
    <t>Muito Bom</t>
  </si>
  <si>
    <t>Excelente</t>
  </si>
  <si>
    <t>GRAU 2</t>
  </si>
  <si>
    <t>GRAU 3</t>
  </si>
  <si>
    <t>0 - 239</t>
  </si>
  <si>
    <t>240 - 249</t>
  </si>
  <si>
    <t>250 - 259</t>
  </si>
  <si>
    <t>260 - 279</t>
  </si>
  <si>
    <t>280 - 300</t>
  </si>
  <si>
    <t>0 - 299</t>
  </si>
  <si>
    <t>300 - 319</t>
  </si>
  <si>
    <t>320 - 339</t>
  </si>
  <si>
    <t>340 - 359</t>
  </si>
  <si>
    <t>360 - 400</t>
  </si>
  <si>
    <t>Pré-Mondioring</t>
  </si>
  <si>
    <t>(TROFÉU)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</si>
</sst>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6"/>
      <name val="Calibri"/>
    </font>
    <font>
      <sz val="36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3" xfId="0" applyBorder="1"/>
    <xf numFmtId="0" fontId="0" fillId="0" borderId="3" xfId="0" applyBorder="1" applyAlignment="1"/>
    <xf numFmtId="0" fontId="0" fillId="0" borderId="12" xfId="0" applyBorder="1"/>
    <xf numFmtId="0" fontId="0" fillId="0" borderId="10" xfId="0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2" fontId="1" fillId="0" borderId="2" xfId="0" applyNumberFormat="1" applyFont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22" xfId="0" applyFont="1" applyBorder="1"/>
    <xf numFmtId="0" fontId="11" fillId="0" borderId="22" xfId="0" applyFont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26" xfId="0" applyFont="1" applyBorder="1" applyAlignment="1">
      <alignment vertical="center"/>
    </xf>
    <xf numFmtId="0" fontId="11" fillId="0" borderId="24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1" fillId="0" borderId="30" xfId="0" applyFont="1" applyBorder="1"/>
    <xf numFmtId="0" fontId="11" fillId="0" borderId="31" xfId="0" applyFont="1" applyBorder="1"/>
    <xf numFmtId="0" fontId="11" fillId="0" borderId="30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1" fillId="0" borderId="32" xfId="0" applyFont="1" applyBorder="1"/>
    <xf numFmtId="0" fontId="11" fillId="0" borderId="25" xfId="0" applyFont="1" applyBorder="1"/>
    <xf numFmtId="0" fontId="11" fillId="0" borderId="33" xfId="0" applyFont="1" applyBorder="1"/>
    <xf numFmtId="0" fontId="11" fillId="0" borderId="32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1" fillId="0" borderId="23" xfId="0" applyFont="1" applyBorder="1"/>
    <xf numFmtId="0" fontId="12" fillId="0" borderId="2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0" fillId="0" borderId="3" xfId="0" applyNumberFormat="1" applyBorder="1" applyAlignment="1">
      <alignment horizontal="left" vertical="center" wrapText="1"/>
    </xf>
    <xf numFmtId="1" fontId="0" fillId="0" borderId="10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1" fillId="0" borderId="22" xfId="0" applyFont="1" applyBorder="1" applyAlignment="1">
      <alignment horizontal="left" wrapText="1"/>
    </xf>
    <xf numFmtId="0" fontId="11" fillId="0" borderId="23" xfId="0" applyFont="1" applyBorder="1"/>
    <xf numFmtId="0" fontId="11" fillId="0" borderId="24" xfId="0" applyFont="1" applyBorder="1"/>
    <xf numFmtId="14" fontId="11" fillId="0" borderId="0" xfId="0" applyNumberFormat="1" applyFont="1" applyAlignment="1">
      <alignment horizontal="center"/>
    </xf>
    <xf numFmtId="0" fontId="0" fillId="0" borderId="0" xfId="0" applyFont="1" applyAlignment="1"/>
    <xf numFmtId="0" fontId="11" fillId="0" borderId="27" xfId="0" applyFont="1" applyBorder="1" applyAlignment="1">
      <alignment horizontal="left" wrapText="1"/>
    </xf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 applyAlignment="1">
      <alignment horizontal="left" wrapText="1"/>
    </xf>
    <xf numFmtId="0" fontId="11" fillId="0" borderId="31" xfId="0" applyFont="1" applyBorder="1"/>
    <xf numFmtId="0" fontId="11" fillId="0" borderId="32" xfId="0" applyFont="1" applyBorder="1" applyAlignment="1">
      <alignment horizontal="left" wrapText="1"/>
    </xf>
    <xf numFmtId="0" fontId="11" fillId="0" borderId="25" xfId="0" applyFont="1" applyBorder="1"/>
    <xf numFmtId="0" fontId="11" fillId="0" borderId="33" xfId="0" applyFont="1" applyBorder="1"/>
    <xf numFmtId="0" fontId="11" fillId="0" borderId="22" xfId="0" applyFont="1" applyBorder="1" applyAlignment="1">
      <alignment horizontal="left" vertical="center" wrapText="1"/>
    </xf>
    <xf numFmtId="1" fontId="11" fillId="0" borderId="22" xfId="0" applyNumberFormat="1" applyFont="1" applyBorder="1" applyAlignment="1">
      <alignment horizontal="left" vertical="center" wrapText="1"/>
    </xf>
    <xf numFmtId="14" fontId="11" fillId="0" borderId="22" xfId="0" applyNumberFormat="1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rdes%20Ribeiro/Downloads/Prova_Folhas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lhaProvaGeral"/>
      <sheetName val="Participantes"/>
      <sheetName val="TesteSociabilidade"/>
      <sheetName val="Classificacao"/>
      <sheetName val="ClassFigurantes"/>
      <sheetName val="G3"/>
      <sheetName val="G2"/>
      <sheetName val="G1"/>
      <sheetName val="Pré"/>
      <sheetName val="Apo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B1:Y40"/>
  <sheetViews>
    <sheetView tabSelected="1" workbookViewId="0">
      <selection activeCell="B1" sqref="B1:X1"/>
    </sheetView>
  </sheetViews>
  <sheetFormatPr defaultRowHeight="15"/>
  <cols>
    <col min="1" max="1" width="1.7109375" customWidth="1"/>
    <col min="2" max="6" width="4.7109375" customWidth="1"/>
    <col min="7" max="7" width="6.42578125" bestFit="1" customWidth="1"/>
    <col min="8" max="9" width="4.7109375" customWidth="1"/>
    <col min="10" max="10" width="6.5703125" bestFit="1" customWidth="1"/>
    <col min="11" max="15" width="4.7109375" customWidth="1"/>
    <col min="16" max="16" width="6.5703125" customWidth="1"/>
    <col min="17" max="20" width="4.7109375" customWidth="1"/>
    <col min="21" max="21" width="5.7109375" customWidth="1"/>
    <col min="22" max="25" width="4.7109375" customWidth="1"/>
    <col min="26" max="26" width="1.7109375" customWidth="1"/>
    <col min="27" max="27" width="4.7109375" customWidth="1"/>
  </cols>
  <sheetData>
    <row r="1" spans="2:25" ht="33.75">
      <c r="B1" s="91" t="s">
        <v>78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30"/>
    </row>
    <row r="2" spans="2:25" ht="46.5">
      <c r="B2" s="101" t="s">
        <v>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32"/>
    </row>
    <row r="4" spans="2:25" ht="19.899999999999999" customHeight="1">
      <c r="B4" s="92" t="s">
        <v>5</v>
      </c>
      <c r="C4" s="93"/>
      <c r="D4" s="93"/>
      <c r="E4" s="94"/>
      <c r="F4" s="92" t="s">
        <v>3</v>
      </c>
      <c r="G4" s="93"/>
      <c r="H4" s="93"/>
      <c r="I4" s="94"/>
      <c r="J4" s="92" t="s">
        <v>8</v>
      </c>
      <c r="K4" s="93"/>
      <c r="L4" s="94"/>
      <c r="M4" s="5" t="s">
        <v>9</v>
      </c>
      <c r="N4" s="92" t="s">
        <v>10</v>
      </c>
      <c r="O4" s="94"/>
      <c r="P4" s="92" t="s">
        <v>11</v>
      </c>
      <c r="Q4" s="93"/>
      <c r="R4" s="94"/>
      <c r="S4" s="92" t="s">
        <v>12</v>
      </c>
      <c r="T4" s="93"/>
      <c r="U4" s="94"/>
      <c r="V4" s="92" t="s">
        <v>2</v>
      </c>
      <c r="W4" s="93"/>
      <c r="X4" s="93"/>
      <c r="Y4" s="94"/>
    </row>
    <row r="5" spans="2:25" ht="30" customHeight="1">
      <c r="B5" s="95"/>
      <c r="C5" s="96"/>
      <c r="D5" s="96"/>
      <c r="E5" s="97"/>
      <c r="F5" s="95"/>
      <c r="G5" s="96"/>
      <c r="H5" s="96"/>
      <c r="I5" s="97"/>
      <c r="J5" s="95"/>
      <c r="K5" s="96"/>
      <c r="L5" s="97"/>
      <c r="M5" s="31"/>
      <c r="N5" s="95"/>
      <c r="O5" s="97"/>
      <c r="P5" s="102"/>
      <c r="Q5" s="103"/>
      <c r="R5" s="104"/>
      <c r="S5" s="98"/>
      <c r="T5" s="99"/>
      <c r="U5" s="100"/>
      <c r="V5" s="95"/>
      <c r="W5" s="96"/>
      <c r="X5" s="96"/>
      <c r="Y5" s="97"/>
    </row>
    <row r="6" spans="2:25" ht="19.899999999999999" customHeight="1">
      <c r="D6" s="3"/>
      <c r="E6" s="3"/>
      <c r="F6" s="3"/>
      <c r="G6" s="3"/>
      <c r="H6" s="3"/>
      <c r="I6" s="3"/>
      <c r="O6" s="3"/>
      <c r="P6" s="3"/>
      <c r="Q6" s="3"/>
      <c r="R6" s="3"/>
      <c r="S6" s="3"/>
      <c r="T6" s="3"/>
    </row>
    <row r="7" spans="2:25" ht="19.899999999999999" customHeight="1">
      <c r="B7" s="2" t="s">
        <v>13</v>
      </c>
      <c r="D7" s="3"/>
      <c r="E7" s="3"/>
      <c r="F7" s="3"/>
      <c r="G7" s="1" t="s">
        <v>33</v>
      </c>
      <c r="H7" s="1" t="s">
        <v>34</v>
      </c>
      <c r="I7" s="1" t="s">
        <v>35</v>
      </c>
      <c r="J7" s="9" t="s">
        <v>36</v>
      </c>
      <c r="K7" s="105" t="s">
        <v>39</v>
      </c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2:25" s="14" customFormat="1" ht="30" customHeight="1">
      <c r="B8" s="10" t="s">
        <v>14</v>
      </c>
      <c r="C8" s="11"/>
      <c r="D8" s="11"/>
      <c r="E8" s="11"/>
      <c r="F8" s="12"/>
      <c r="G8" s="11">
        <v>6</v>
      </c>
      <c r="H8" s="11"/>
      <c r="I8" s="11"/>
      <c r="J8" s="13">
        <f>+G8-H8</f>
        <v>6</v>
      </c>
      <c r="K8" s="95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s="14" customFormat="1" ht="30" customHeight="1">
      <c r="B9" s="10" t="s">
        <v>15</v>
      </c>
      <c r="C9" s="11"/>
      <c r="D9" s="11"/>
      <c r="E9" s="11"/>
      <c r="F9" s="12"/>
      <c r="G9" s="11">
        <v>10</v>
      </c>
      <c r="H9" s="11"/>
      <c r="I9" s="11"/>
      <c r="J9" s="13">
        <f t="shared" ref="J9:J14" si="0">+G9-H9</f>
        <v>10</v>
      </c>
      <c r="K9" s="95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7"/>
    </row>
    <row r="10" spans="2:25" s="14" customFormat="1" ht="30" customHeight="1">
      <c r="B10" s="10" t="s">
        <v>16</v>
      </c>
      <c r="C10" s="11"/>
      <c r="D10" s="11"/>
      <c r="E10" s="11"/>
      <c r="F10" s="12"/>
      <c r="G10" s="11">
        <v>10</v>
      </c>
      <c r="H10" s="11"/>
      <c r="I10" s="11"/>
      <c r="J10" s="13">
        <f t="shared" si="0"/>
        <v>10</v>
      </c>
      <c r="K10" s="95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7"/>
    </row>
    <row r="11" spans="2:25" s="14" customFormat="1" ht="30" customHeight="1">
      <c r="B11" s="10" t="s">
        <v>20</v>
      </c>
      <c r="C11" s="11"/>
      <c r="D11" s="11"/>
      <c r="E11" s="11"/>
      <c r="F11" s="12"/>
      <c r="G11" s="11">
        <v>20</v>
      </c>
      <c r="H11" s="11"/>
      <c r="I11" s="11"/>
      <c r="J11" s="13">
        <f t="shared" si="0"/>
        <v>20</v>
      </c>
      <c r="K11" s="95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7"/>
    </row>
    <row r="12" spans="2:25" s="14" customFormat="1" ht="30" customHeight="1">
      <c r="B12" s="10" t="s">
        <v>17</v>
      </c>
      <c r="C12" s="11"/>
      <c r="D12" s="11"/>
      <c r="E12" s="11"/>
      <c r="F12" s="12"/>
      <c r="G12" s="11">
        <v>12</v>
      </c>
      <c r="H12" s="11"/>
      <c r="I12" s="11"/>
      <c r="J12" s="13">
        <f t="shared" si="0"/>
        <v>12</v>
      </c>
      <c r="K12" s="95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7"/>
    </row>
    <row r="13" spans="2:25" s="14" customFormat="1" ht="30" customHeight="1">
      <c r="B13" s="10" t="s">
        <v>18</v>
      </c>
      <c r="C13" s="11"/>
      <c r="D13" s="11"/>
      <c r="E13" s="11"/>
      <c r="F13" s="12"/>
      <c r="G13" s="11">
        <v>12</v>
      </c>
      <c r="H13" s="11"/>
      <c r="I13" s="11"/>
      <c r="J13" s="13">
        <f t="shared" si="0"/>
        <v>12</v>
      </c>
      <c r="K13" s="95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7"/>
    </row>
    <row r="14" spans="2:25" s="14" customFormat="1" ht="30" customHeight="1">
      <c r="B14" s="10" t="s">
        <v>19</v>
      </c>
      <c r="C14" s="11"/>
      <c r="D14" s="11"/>
      <c r="E14" s="11"/>
      <c r="F14" s="12"/>
      <c r="G14" s="11">
        <v>15</v>
      </c>
      <c r="H14" s="11"/>
      <c r="I14" s="11"/>
      <c r="J14" s="13">
        <f t="shared" si="0"/>
        <v>15</v>
      </c>
      <c r="K14" s="95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7"/>
    </row>
    <row r="15" spans="2:25" ht="19.899999999999999" customHeight="1">
      <c r="B15" s="2" t="s">
        <v>21</v>
      </c>
      <c r="F15" t="s">
        <v>38</v>
      </c>
      <c r="J15" s="2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2:25" ht="30" customHeight="1">
      <c r="B16" s="10" t="s">
        <v>22</v>
      </c>
      <c r="C16" s="11"/>
      <c r="D16" s="11"/>
      <c r="E16" s="11"/>
      <c r="F16" s="16">
        <v>1.2</v>
      </c>
      <c r="G16" s="11">
        <f>IF(F16=1.2,20,IF(F16=1.1,16,IF(F16=1,12,0)))</f>
        <v>20</v>
      </c>
      <c r="H16" s="11"/>
      <c r="I16" s="11"/>
      <c r="J16" s="13">
        <f>+G16-H16</f>
        <v>20</v>
      </c>
      <c r="K16" s="109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1"/>
    </row>
    <row r="17" spans="2:25" ht="30" customHeight="1">
      <c r="B17" s="10" t="s">
        <v>23</v>
      </c>
      <c r="C17" s="11"/>
      <c r="D17" s="11"/>
      <c r="E17" s="11"/>
      <c r="F17" s="16">
        <v>2.2999999999999998</v>
      </c>
      <c r="G17" s="11">
        <f>IF(F17=2.3,15,IF(F17=2.2,13,IF(F17=2.1,11,IF(F17=2,9,IF(F17=1.9,7,IF(F17=1.8,5,0))))))</f>
        <v>15</v>
      </c>
      <c r="H17" s="11"/>
      <c r="I17" s="11"/>
      <c r="J17" s="13">
        <f t="shared" ref="J17:J18" si="1">+G17-H17</f>
        <v>15</v>
      </c>
      <c r="K17" s="109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1"/>
    </row>
    <row r="18" spans="2:25" ht="30" customHeight="1">
      <c r="B18" s="10" t="s">
        <v>24</v>
      </c>
      <c r="C18" s="11"/>
      <c r="D18" s="11"/>
      <c r="E18" s="11"/>
      <c r="F18" s="16">
        <v>4</v>
      </c>
      <c r="G18" s="11">
        <f>IF(F18=4,20,IF(F18=3.5,16,IF(F18=3,12,0)))</f>
        <v>20</v>
      </c>
      <c r="H18" s="11"/>
      <c r="I18" s="11"/>
      <c r="J18" s="13">
        <f t="shared" si="1"/>
        <v>20</v>
      </c>
      <c r="K18" s="109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1"/>
    </row>
    <row r="19" spans="2:25" ht="19.899999999999999" customHeight="1">
      <c r="B19" s="2" t="s">
        <v>25</v>
      </c>
      <c r="J19" s="2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2:25" ht="30" customHeight="1">
      <c r="B20" s="10" t="s">
        <v>26</v>
      </c>
      <c r="C20" s="11"/>
      <c r="D20" s="11"/>
      <c r="E20" s="11"/>
      <c r="F20" s="8"/>
      <c r="G20" s="10">
        <v>30</v>
      </c>
      <c r="H20" s="11"/>
      <c r="I20" s="11"/>
      <c r="J20" s="13">
        <f>+G20-H20</f>
        <v>30</v>
      </c>
      <c r="K20" s="109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/>
    </row>
    <row r="21" spans="2:25" ht="30" customHeight="1">
      <c r="B21" s="119" t="s">
        <v>27</v>
      </c>
      <c r="C21" s="120"/>
      <c r="D21" s="120"/>
      <c r="E21" s="120"/>
      <c r="F21" s="121"/>
      <c r="G21" s="17">
        <v>10</v>
      </c>
      <c r="H21" s="18"/>
      <c r="I21" s="18"/>
      <c r="J21" s="19">
        <f t="shared" ref="J21:J34" si="2">+G21-H21</f>
        <v>10</v>
      </c>
      <c r="K21" s="113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5"/>
    </row>
    <row r="22" spans="2:25" ht="30" customHeight="1">
      <c r="B22" s="122"/>
      <c r="C22" s="123"/>
      <c r="D22" s="123"/>
      <c r="E22" s="123"/>
      <c r="F22" s="124"/>
      <c r="G22" s="20">
        <v>30</v>
      </c>
      <c r="H22" s="21"/>
      <c r="I22" s="21"/>
      <c r="J22" s="22">
        <f t="shared" si="2"/>
        <v>30</v>
      </c>
      <c r="K22" s="116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8"/>
    </row>
    <row r="23" spans="2:25" ht="30" customHeight="1">
      <c r="B23" s="125"/>
      <c r="C23" s="126"/>
      <c r="D23" s="126"/>
      <c r="E23" s="126"/>
      <c r="F23" s="127"/>
      <c r="G23" s="23">
        <v>10</v>
      </c>
      <c r="H23" s="24"/>
      <c r="I23" s="24"/>
      <c r="J23" s="25">
        <f t="shared" si="2"/>
        <v>10</v>
      </c>
      <c r="K23" s="106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</row>
    <row r="24" spans="2:25" ht="30" customHeight="1">
      <c r="B24" s="119" t="s">
        <v>28</v>
      </c>
      <c r="C24" s="120"/>
      <c r="D24" s="120"/>
      <c r="E24" s="120"/>
      <c r="F24" s="121"/>
      <c r="G24" s="17">
        <v>10</v>
      </c>
      <c r="H24" s="18"/>
      <c r="I24" s="18"/>
      <c r="J24" s="19">
        <f t="shared" si="2"/>
        <v>10</v>
      </c>
      <c r="K24" s="113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5"/>
    </row>
    <row r="25" spans="2:25" ht="30" customHeight="1">
      <c r="B25" s="122"/>
      <c r="C25" s="123"/>
      <c r="D25" s="123"/>
      <c r="E25" s="123"/>
      <c r="F25" s="124"/>
      <c r="G25" s="20">
        <v>10</v>
      </c>
      <c r="H25" s="21"/>
      <c r="I25" s="21"/>
      <c r="J25" s="22">
        <f t="shared" si="2"/>
        <v>10</v>
      </c>
      <c r="K25" s="116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8"/>
    </row>
    <row r="26" spans="2:25" ht="30" customHeight="1">
      <c r="B26" s="125"/>
      <c r="C26" s="126"/>
      <c r="D26" s="126"/>
      <c r="E26" s="126"/>
      <c r="F26" s="127"/>
      <c r="G26" s="23">
        <v>10</v>
      </c>
      <c r="H26" s="24"/>
      <c r="I26" s="24"/>
      <c r="J26" s="25">
        <f t="shared" si="2"/>
        <v>10</v>
      </c>
      <c r="K26" s="106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8"/>
    </row>
    <row r="27" spans="2:25" ht="30" customHeight="1">
      <c r="B27" s="119" t="s">
        <v>29</v>
      </c>
      <c r="C27" s="120"/>
      <c r="D27" s="120"/>
      <c r="E27" s="120"/>
      <c r="F27" s="121"/>
      <c r="G27" s="17">
        <v>10</v>
      </c>
      <c r="H27" s="18"/>
      <c r="I27" s="18"/>
      <c r="J27" s="19">
        <f t="shared" si="2"/>
        <v>10</v>
      </c>
      <c r="K27" s="113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5"/>
    </row>
    <row r="28" spans="2:25" ht="30" customHeight="1">
      <c r="B28" s="122"/>
      <c r="C28" s="123"/>
      <c r="D28" s="123"/>
      <c r="E28" s="123"/>
      <c r="F28" s="124"/>
      <c r="G28" s="20">
        <v>30</v>
      </c>
      <c r="H28" s="21"/>
      <c r="I28" s="21"/>
      <c r="J28" s="22">
        <f t="shared" si="2"/>
        <v>30</v>
      </c>
      <c r="K28" s="116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8"/>
    </row>
    <row r="29" spans="2:25" ht="30" customHeight="1">
      <c r="B29" s="125"/>
      <c r="C29" s="126"/>
      <c r="D29" s="126"/>
      <c r="E29" s="126"/>
      <c r="F29" s="127"/>
      <c r="G29" s="23">
        <v>10</v>
      </c>
      <c r="H29" s="24"/>
      <c r="I29" s="24"/>
      <c r="J29" s="25">
        <f t="shared" si="2"/>
        <v>10</v>
      </c>
      <c r="K29" s="106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8"/>
    </row>
    <row r="30" spans="2:25" ht="30" customHeight="1">
      <c r="B30" s="119" t="s">
        <v>30</v>
      </c>
      <c r="C30" s="120"/>
      <c r="D30" s="120"/>
      <c r="E30" s="120"/>
      <c r="F30" s="121"/>
      <c r="G30" s="17">
        <v>10</v>
      </c>
      <c r="H30" s="18"/>
      <c r="I30" s="18"/>
      <c r="J30" s="19">
        <f t="shared" si="2"/>
        <v>10</v>
      </c>
      <c r="K30" s="113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5"/>
    </row>
    <row r="31" spans="2:25" ht="30" customHeight="1">
      <c r="B31" s="125"/>
      <c r="C31" s="126"/>
      <c r="D31" s="126"/>
      <c r="E31" s="126"/>
      <c r="F31" s="127"/>
      <c r="G31" s="23">
        <v>30</v>
      </c>
      <c r="H31" s="24"/>
      <c r="I31" s="24"/>
      <c r="J31" s="25">
        <f t="shared" si="2"/>
        <v>30</v>
      </c>
      <c r="K31" s="106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8"/>
    </row>
    <row r="32" spans="2:25" ht="30" customHeight="1">
      <c r="B32" s="119" t="s">
        <v>31</v>
      </c>
      <c r="C32" s="120"/>
      <c r="D32" s="120"/>
      <c r="E32" s="120"/>
      <c r="F32" s="121"/>
      <c r="G32" s="17">
        <v>10</v>
      </c>
      <c r="H32" s="18"/>
      <c r="I32" s="18"/>
      <c r="J32" s="19">
        <f t="shared" si="2"/>
        <v>10</v>
      </c>
      <c r="K32" s="113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5"/>
    </row>
    <row r="33" spans="2:25" ht="30" customHeight="1">
      <c r="B33" s="125"/>
      <c r="C33" s="126"/>
      <c r="D33" s="126"/>
      <c r="E33" s="126"/>
      <c r="F33" s="127"/>
      <c r="G33" s="36">
        <f>+(J22+J28)/3</f>
        <v>20</v>
      </c>
      <c r="H33" s="24"/>
      <c r="I33" s="24"/>
      <c r="J33" s="38">
        <f t="shared" si="2"/>
        <v>20</v>
      </c>
      <c r="K33" s="106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8"/>
    </row>
    <row r="34" spans="2:25" ht="30" customHeight="1">
      <c r="B34" s="10" t="s">
        <v>32</v>
      </c>
      <c r="C34" s="11"/>
      <c r="D34" s="11"/>
      <c r="E34" s="11"/>
      <c r="F34" s="12"/>
      <c r="G34" s="10">
        <v>30</v>
      </c>
      <c r="H34" s="11"/>
      <c r="I34" s="11"/>
      <c r="J34" s="13">
        <f t="shared" si="2"/>
        <v>30</v>
      </c>
      <c r="K34" s="109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1"/>
    </row>
    <row r="35" spans="2:25" ht="20.25" customHeight="1">
      <c r="B35" s="10" t="s">
        <v>48</v>
      </c>
      <c r="C35" s="11"/>
      <c r="D35" s="11"/>
      <c r="E35" s="11"/>
      <c r="F35" s="12"/>
      <c r="G35" s="10"/>
      <c r="H35" s="11"/>
      <c r="I35" s="34"/>
      <c r="J35" s="13"/>
      <c r="K35" s="109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1"/>
    </row>
    <row r="36" spans="2:25" ht="19.899999999999999" customHeight="1">
      <c r="B36" s="4"/>
      <c r="C36" s="7"/>
      <c r="D36" s="7"/>
      <c r="E36" s="7"/>
      <c r="F36" s="29" t="s">
        <v>37</v>
      </c>
      <c r="G36" s="37">
        <f>SUM(G8:G35)</f>
        <v>400</v>
      </c>
      <c r="H36" s="11">
        <f>SUM(H8:H35)</f>
        <v>0</v>
      </c>
      <c r="I36" s="11">
        <f>SUM(I8:I35)</f>
        <v>0</v>
      </c>
      <c r="J36" s="33">
        <f>SUM(J8:J35)-I36</f>
        <v>400</v>
      </c>
    </row>
    <row r="37" spans="2:25">
      <c r="V37" t="s">
        <v>41</v>
      </c>
      <c r="W37" s="112"/>
      <c r="X37" s="112"/>
      <c r="Y37" s="112"/>
    </row>
    <row r="38" spans="2:25">
      <c r="C38" t="s">
        <v>40</v>
      </c>
      <c r="K38" t="s">
        <v>1</v>
      </c>
      <c r="S38" t="s">
        <v>0</v>
      </c>
    </row>
    <row r="40" spans="2:25">
      <c r="B40" s="6"/>
      <c r="C40" s="6"/>
      <c r="D40" s="6"/>
      <c r="E40" s="6"/>
      <c r="F40" s="6"/>
      <c r="G40" s="6"/>
      <c r="J40" s="6"/>
      <c r="K40" s="6"/>
      <c r="L40" s="6"/>
      <c r="M40" s="6"/>
      <c r="N40" s="6"/>
      <c r="O40" s="6"/>
      <c r="R40" s="6"/>
      <c r="S40" s="6"/>
      <c r="T40" s="6"/>
      <c r="U40" s="6"/>
      <c r="V40" s="6"/>
      <c r="W40" s="6"/>
    </row>
  </sheetData>
  <mergeCells count="49">
    <mergeCell ref="B21:F23"/>
    <mergeCell ref="B24:F26"/>
    <mergeCell ref="B27:F29"/>
    <mergeCell ref="B30:F31"/>
    <mergeCell ref="B32:F33"/>
    <mergeCell ref="W37:Y37"/>
    <mergeCell ref="K20:Y20"/>
    <mergeCell ref="K34:Y34"/>
    <mergeCell ref="K21:Y21"/>
    <mergeCell ref="K22:Y22"/>
    <mergeCell ref="K23:Y23"/>
    <mergeCell ref="K24:Y24"/>
    <mergeCell ref="K25:Y25"/>
    <mergeCell ref="K26:Y26"/>
    <mergeCell ref="K27:Y27"/>
    <mergeCell ref="K28:Y28"/>
    <mergeCell ref="K29:Y29"/>
    <mergeCell ref="K30:Y30"/>
    <mergeCell ref="K31:Y31"/>
    <mergeCell ref="K32:Y32"/>
    <mergeCell ref="K35:Y35"/>
    <mergeCell ref="K12:Y12"/>
    <mergeCell ref="K33:Y33"/>
    <mergeCell ref="K13:Y13"/>
    <mergeCell ref="K14:Y14"/>
    <mergeCell ref="K16:Y16"/>
    <mergeCell ref="K17:Y17"/>
    <mergeCell ref="K18:Y18"/>
    <mergeCell ref="K8:Y8"/>
    <mergeCell ref="K9:Y9"/>
    <mergeCell ref="K10:Y10"/>
    <mergeCell ref="K11:Y11"/>
    <mergeCell ref="K7:Y7"/>
    <mergeCell ref="B1:X1"/>
    <mergeCell ref="J4:L4"/>
    <mergeCell ref="J5:L5"/>
    <mergeCell ref="S4:U4"/>
    <mergeCell ref="S5:U5"/>
    <mergeCell ref="N4:O4"/>
    <mergeCell ref="N5:O5"/>
    <mergeCell ref="P4:R4"/>
    <mergeCell ref="B4:E4"/>
    <mergeCell ref="F4:I4"/>
    <mergeCell ref="B5:E5"/>
    <mergeCell ref="F5:I5"/>
    <mergeCell ref="B2:X2"/>
    <mergeCell ref="P5:R5"/>
    <mergeCell ref="V5:Y5"/>
    <mergeCell ref="V4:Y4"/>
  </mergeCells>
  <pageMargins left="0.70866141732283472" right="0.70866141732283472" top="1.2204724409448819" bottom="0.31496062992125984" header="0.31496062992125984" footer="0.31496062992125984"/>
  <pageSetup paperSize="9" scale="69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B1:Y37"/>
  <sheetViews>
    <sheetView workbookViewId="0">
      <selection activeCell="B1" sqref="B1:X1"/>
    </sheetView>
  </sheetViews>
  <sheetFormatPr defaultRowHeight="15"/>
  <cols>
    <col min="1" max="1" width="1.7109375" customWidth="1"/>
    <col min="2" max="9" width="4.7109375" customWidth="1"/>
    <col min="10" max="10" width="6.5703125" bestFit="1" customWidth="1"/>
    <col min="11" max="15" width="4.7109375" customWidth="1"/>
    <col min="16" max="16" width="6.140625" customWidth="1"/>
    <col min="17" max="20" width="4.7109375" customWidth="1"/>
    <col min="21" max="21" width="6.28515625" customWidth="1"/>
    <col min="22" max="25" width="4.7109375" customWidth="1"/>
    <col min="26" max="26" width="1.7109375" customWidth="1"/>
    <col min="27" max="27" width="4.7109375" customWidth="1"/>
  </cols>
  <sheetData>
    <row r="1" spans="2:25" ht="33.75">
      <c r="B1" s="91" t="s">
        <v>78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27"/>
    </row>
    <row r="2" spans="2:25" ht="46.5">
      <c r="B2" s="101" t="s">
        <v>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26"/>
    </row>
    <row r="4" spans="2:25" ht="19.899999999999999" customHeight="1">
      <c r="B4" s="128" t="s">
        <v>5</v>
      </c>
      <c r="C4" s="128"/>
      <c r="D4" s="128"/>
      <c r="E4" s="128"/>
      <c r="F4" s="128" t="s">
        <v>3</v>
      </c>
      <c r="G4" s="128"/>
      <c r="H4" s="128"/>
      <c r="I4" s="128"/>
      <c r="J4" s="128" t="s">
        <v>8</v>
      </c>
      <c r="K4" s="128"/>
      <c r="L4" s="128"/>
      <c r="M4" s="5" t="s">
        <v>9</v>
      </c>
      <c r="N4" s="128" t="s">
        <v>10</v>
      </c>
      <c r="O4" s="128"/>
      <c r="P4" s="128" t="s">
        <v>11</v>
      </c>
      <c r="Q4" s="128"/>
      <c r="R4" s="128"/>
      <c r="S4" s="128" t="s">
        <v>12</v>
      </c>
      <c r="T4" s="128"/>
      <c r="U4" s="128"/>
      <c r="V4" s="128" t="s">
        <v>2</v>
      </c>
      <c r="W4" s="128"/>
      <c r="X4" s="128"/>
      <c r="Y4" s="128"/>
    </row>
    <row r="5" spans="2:25" ht="30" customHeight="1">
      <c r="B5" s="95"/>
      <c r="C5" s="96"/>
      <c r="D5" s="96"/>
      <c r="E5" s="97"/>
      <c r="F5" s="95"/>
      <c r="G5" s="96"/>
      <c r="H5" s="96"/>
      <c r="I5" s="97"/>
      <c r="J5" s="95"/>
      <c r="K5" s="96"/>
      <c r="L5" s="97"/>
      <c r="M5" s="28"/>
      <c r="N5" s="95"/>
      <c r="O5" s="97"/>
      <c r="P5" s="102"/>
      <c r="Q5" s="103"/>
      <c r="R5" s="104"/>
      <c r="S5" s="98"/>
      <c r="T5" s="96"/>
      <c r="U5" s="97"/>
      <c r="V5" s="129"/>
      <c r="W5" s="129"/>
      <c r="X5" s="129"/>
      <c r="Y5" s="129"/>
    </row>
    <row r="6" spans="2:25" ht="19.899999999999999" customHeight="1">
      <c r="D6" s="3"/>
      <c r="E6" s="3"/>
      <c r="F6" s="3"/>
      <c r="G6" s="3"/>
      <c r="H6" s="3"/>
      <c r="I6" s="3"/>
      <c r="O6" s="3"/>
      <c r="P6" s="3"/>
      <c r="Q6" s="3"/>
      <c r="R6" s="3"/>
      <c r="S6" s="3"/>
      <c r="T6" s="3"/>
    </row>
    <row r="7" spans="2:25" ht="19.899999999999999" customHeight="1">
      <c r="B7" s="2" t="s">
        <v>13</v>
      </c>
      <c r="D7" s="3"/>
      <c r="E7" s="3"/>
      <c r="F7" s="3"/>
      <c r="G7" s="1" t="s">
        <v>33</v>
      </c>
      <c r="H7" s="1" t="s">
        <v>34</v>
      </c>
      <c r="I7" s="1" t="s">
        <v>35</v>
      </c>
      <c r="J7" s="9" t="s">
        <v>36</v>
      </c>
      <c r="K7" s="105" t="s">
        <v>39</v>
      </c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2:25" s="14" customFormat="1" ht="30" customHeight="1">
      <c r="B8" s="10" t="s">
        <v>14</v>
      </c>
      <c r="C8" s="11"/>
      <c r="D8" s="11"/>
      <c r="E8" s="11"/>
      <c r="F8" s="12"/>
      <c r="G8" s="11">
        <v>6</v>
      </c>
      <c r="H8" s="11"/>
      <c r="I8" s="11"/>
      <c r="J8" s="13">
        <f>+G8-H8</f>
        <v>6</v>
      </c>
      <c r="K8" s="95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s="14" customFormat="1" ht="30" customHeight="1">
      <c r="B9" s="10" t="s">
        <v>15</v>
      </c>
      <c r="C9" s="11"/>
      <c r="D9" s="11"/>
      <c r="E9" s="11"/>
      <c r="F9" s="12"/>
      <c r="G9" s="11">
        <v>10</v>
      </c>
      <c r="H9" s="11"/>
      <c r="I9" s="11"/>
      <c r="J9" s="13">
        <f t="shared" ref="J9:J14" si="0">+G9-H9</f>
        <v>10</v>
      </c>
      <c r="K9" s="95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7"/>
    </row>
    <row r="10" spans="2:25" s="14" customFormat="1" ht="30" customHeight="1">
      <c r="B10" s="10" t="s">
        <v>16</v>
      </c>
      <c r="C10" s="11"/>
      <c r="D10" s="11"/>
      <c r="E10" s="11"/>
      <c r="F10" s="12"/>
      <c r="G10" s="11">
        <v>10</v>
      </c>
      <c r="H10" s="11"/>
      <c r="I10" s="11"/>
      <c r="J10" s="13">
        <f t="shared" si="0"/>
        <v>10</v>
      </c>
      <c r="K10" s="95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7"/>
    </row>
    <row r="11" spans="2:25" s="14" customFormat="1" ht="30" customHeight="1">
      <c r="B11" s="10" t="s">
        <v>20</v>
      </c>
      <c r="C11" s="11"/>
      <c r="D11" s="11"/>
      <c r="E11" s="11"/>
      <c r="F11" s="12"/>
      <c r="G11" s="11">
        <v>20</v>
      </c>
      <c r="H11" s="11"/>
      <c r="I11" s="11"/>
      <c r="J11" s="13">
        <f t="shared" si="0"/>
        <v>20</v>
      </c>
      <c r="K11" s="95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7"/>
    </row>
    <row r="12" spans="2:25" s="14" customFormat="1" ht="30" customHeight="1">
      <c r="B12" s="10" t="s">
        <v>17</v>
      </c>
      <c r="C12" s="11"/>
      <c r="D12" s="11"/>
      <c r="E12" s="11"/>
      <c r="F12" s="12"/>
      <c r="G12" s="11">
        <v>12</v>
      </c>
      <c r="H12" s="11"/>
      <c r="I12" s="11"/>
      <c r="J12" s="13">
        <f t="shared" si="0"/>
        <v>12</v>
      </c>
      <c r="K12" s="95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7"/>
    </row>
    <row r="13" spans="2:25" s="14" customFormat="1" ht="30" customHeight="1">
      <c r="B13" s="10" t="s">
        <v>18</v>
      </c>
      <c r="C13" s="11"/>
      <c r="D13" s="11"/>
      <c r="E13" s="11"/>
      <c r="F13" s="12"/>
      <c r="G13" s="11">
        <v>12</v>
      </c>
      <c r="H13" s="11"/>
      <c r="I13" s="11"/>
      <c r="J13" s="13">
        <f t="shared" si="0"/>
        <v>12</v>
      </c>
      <c r="K13" s="95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7"/>
    </row>
    <row r="14" spans="2:25" s="14" customFormat="1" ht="30" customHeight="1">
      <c r="B14" s="10" t="s">
        <v>19</v>
      </c>
      <c r="C14" s="11"/>
      <c r="D14" s="11"/>
      <c r="E14" s="11"/>
      <c r="F14" s="12"/>
      <c r="G14" s="11">
        <v>15</v>
      </c>
      <c r="H14" s="11"/>
      <c r="I14" s="11"/>
      <c r="J14" s="13">
        <f t="shared" si="0"/>
        <v>15</v>
      </c>
      <c r="K14" s="95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7"/>
    </row>
    <row r="15" spans="2:25" ht="19.899999999999999" customHeight="1">
      <c r="B15" s="2" t="s">
        <v>21</v>
      </c>
      <c r="F15" t="s">
        <v>38</v>
      </c>
      <c r="J15" s="2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2:25" ht="30" customHeight="1">
      <c r="B16" s="10" t="s">
        <v>49</v>
      </c>
      <c r="C16" s="11"/>
      <c r="D16" s="11"/>
      <c r="E16" s="11"/>
      <c r="F16" s="16">
        <v>1.1000000000000001</v>
      </c>
      <c r="G16" s="11">
        <f>IF(F16=1.1,20,IF(F16=1,16,IF(F16=1,12,0)))</f>
        <v>20</v>
      </c>
      <c r="H16" s="11"/>
      <c r="I16" s="11"/>
      <c r="J16" s="13">
        <f>+G16-H16</f>
        <v>20</v>
      </c>
      <c r="K16" s="109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1"/>
    </row>
    <row r="17" spans="2:25" ht="30" customHeight="1">
      <c r="B17" s="10" t="s">
        <v>42</v>
      </c>
      <c r="C17" s="11"/>
      <c r="D17" s="11"/>
      <c r="E17" s="11"/>
      <c r="F17" s="16">
        <v>2.1</v>
      </c>
      <c r="G17" s="11">
        <f>IF(F17=2.1,15,IF(F17=2,14,IF(F17=1.9,13,IF(F17=1.8,12,0))))</f>
        <v>15</v>
      </c>
      <c r="H17" s="11"/>
      <c r="I17" s="11"/>
      <c r="J17" s="13">
        <f t="shared" ref="J17:J18" si="1">+G17-H17</f>
        <v>15</v>
      </c>
      <c r="K17" s="109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1"/>
    </row>
    <row r="18" spans="2:25" ht="30" customHeight="1">
      <c r="B18" s="10" t="s">
        <v>43</v>
      </c>
      <c r="C18" s="11"/>
      <c r="D18" s="11"/>
      <c r="E18" s="11"/>
      <c r="F18" s="16">
        <v>0</v>
      </c>
      <c r="G18" s="11">
        <f>IF(F18=3.5,15,IF(F18=3,10,0))</f>
        <v>0</v>
      </c>
      <c r="H18" s="11"/>
      <c r="I18" s="11"/>
      <c r="J18" s="13">
        <f t="shared" si="1"/>
        <v>0</v>
      </c>
      <c r="K18" s="109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1"/>
    </row>
    <row r="19" spans="2:25" ht="19.899999999999999" customHeight="1">
      <c r="B19" s="2" t="s">
        <v>25</v>
      </c>
      <c r="J19" s="2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2:25" ht="30" customHeight="1">
      <c r="B20" s="10" t="s">
        <v>26</v>
      </c>
      <c r="C20" s="11"/>
      <c r="D20" s="11"/>
      <c r="E20" s="11"/>
      <c r="F20" s="8"/>
      <c r="G20" s="10">
        <v>30</v>
      </c>
      <c r="H20" s="11"/>
      <c r="I20" s="11"/>
      <c r="J20" s="13">
        <f>+G20-H20</f>
        <v>30</v>
      </c>
      <c r="K20" s="109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/>
    </row>
    <row r="21" spans="2:25" ht="30" customHeight="1">
      <c r="B21" s="119" t="s">
        <v>27</v>
      </c>
      <c r="C21" s="120"/>
      <c r="D21" s="120"/>
      <c r="E21" s="120"/>
      <c r="F21" s="121"/>
      <c r="G21" s="17">
        <v>10</v>
      </c>
      <c r="H21" s="18"/>
      <c r="I21" s="18"/>
      <c r="J21" s="19">
        <f t="shared" ref="J21:J31" si="2">+G21-H21</f>
        <v>10</v>
      </c>
      <c r="K21" s="113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5"/>
    </row>
    <row r="22" spans="2:25" ht="30" customHeight="1">
      <c r="B22" s="122"/>
      <c r="C22" s="123"/>
      <c r="D22" s="123"/>
      <c r="E22" s="123"/>
      <c r="F22" s="124"/>
      <c r="G22" s="20">
        <v>20</v>
      </c>
      <c r="H22" s="21"/>
      <c r="I22" s="21"/>
      <c r="J22" s="22">
        <f t="shared" si="2"/>
        <v>20</v>
      </c>
      <c r="K22" s="116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8"/>
    </row>
    <row r="23" spans="2:25" ht="30" customHeight="1">
      <c r="B23" s="125"/>
      <c r="C23" s="126"/>
      <c r="D23" s="126"/>
      <c r="E23" s="126"/>
      <c r="F23" s="127"/>
      <c r="G23" s="23">
        <v>10</v>
      </c>
      <c r="H23" s="24"/>
      <c r="I23" s="24"/>
      <c r="J23" s="25">
        <f t="shared" si="2"/>
        <v>10</v>
      </c>
      <c r="K23" s="106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8"/>
    </row>
    <row r="24" spans="2:25" ht="30" customHeight="1">
      <c r="B24" s="119" t="s">
        <v>28</v>
      </c>
      <c r="C24" s="120"/>
      <c r="D24" s="120"/>
      <c r="E24" s="120"/>
      <c r="F24" s="121"/>
      <c r="G24" s="17">
        <v>10</v>
      </c>
      <c r="H24" s="18"/>
      <c r="I24" s="18"/>
      <c r="J24" s="19">
        <f t="shared" si="2"/>
        <v>10</v>
      </c>
      <c r="K24" s="113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5"/>
    </row>
    <row r="25" spans="2:25" ht="30" customHeight="1">
      <c r="B25" s="122"/>
      <c r="C25" s="123"/>
      <c r="D25" s="123"/>
      <c r="E25" s="123"/>
      <c r="F25" s="124"/>
      <c r="G25" s="20">
        <v>10</v>
      </c>
      <c r="H25" s="21"/>
      <c r="I25" s="21"/>
      <c r="J25" s="22">
        <f t="shared" si="2"/>
        <v>10</v>
      </c>
      <c r="K25" s="116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8"/>
    </row>
    <row r="26" spans="2:25" ht="30" customHeight="1">
      <c r="B26" s="125"/>
      <c r="C26" s="126"/>
      <c r="D26" s="126"/>
      <c r="E26" s="126"/>
      <c r="F26" s="127"/>
      <c r="G26" s="23">
        <v>10</v>
      </c>
      <c r="H26" s="24"/>
      <c r="I26" s="24"/>
      <c r="J26" s="25">
        <f t="shared" si="2"/>
        <v>10</v>
      </c>
      <c r="K26" s="106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8"/>
    </row>
    <row r="27" spans="2:25" ht="30" customHeight="1">
      <c r="B27" s="119" t="s">
        <v>29</v>
      </c>
      <c r="C27" s="120"/>
      <c r="D27" s="120"/>
      <c r="E27" s="120"/>
      <c r="F27" s="121"/>
      <c r="G27" s="17">
        <v>10</v>
      </c>
      <c r="H27" s="18"/>
      <c r="I27" s="18"/>
      <c r="J27" s="19">
        <f t="shared" si="2"/>
        <v>10</v>
      </c>
      <c r="K27" s="113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5"/>
    </row>
    <row r="28" spans="2:25" ht="30" customHeight="1">
      <c r="B28" s="122"/>
      <c r="C28" s="123"/>
      <c r="D28" s="123"/>
      <c r="E28" s="123"/>
      <c r="F28" s="124"/>
      <c r="G28" s="20">
        <v>20</v>
      </c>
      <c r="H28" s="21"/>
      <c r="I28" s="21"/>
      <c r="J28" s="22">
        <f t="shared" si="2"/>
        <v>20</v>
      </c>
      <c r="K28" s="116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8"/>
    </row>
    <row r="29" spans="2:25" ht="30" customHeight="1">
      <c r="B29" s="125"/>
      <c r="C29" s="126"/>
      <c r="D29" s="126"/>
      <c r="E29" s="126"/>
      <c r="F29" s="127"/>
      <c r="G29" s="23">
        <v>10</v>
      </c>
      <c r="H29" s="24"/>
      <c r="I29" s="24"/>
      <c r="J29" s="25">
        <f t="shared" si="2"/>
        <v>10</v>
      </c>
      <c r="K29" s="106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8"/>
    </row>
    <row r="30" spans="2:25" ht="30" customHeight="1">
      <c r="B30" s="119" t="s">
        <v>30</v>
      </c>
      <c r="C30" s="120"/>
      <c r="D30" s="120"/>
      <c r="E30" s="120"/>
      <c r="F30" s="121"/>
      <c r="G30" s="17">
        <v>10</v>
      </c>
      <c r="H30" s="18"/>
      <c r="I30" s="18"/>
      <c r="J30" s="19">
        <f t="shared" si="2"/>
        <v>10</v>
      </c>
      <c r="K30" s="113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5"/>
    </row>
    <row r="31" spans="2:25" ht="30" customHeight="1">
      <c r="B31" s="125"/>
      <c r="C31" s="126"/>
      <c r="D31" s="126"/>
      <c r="E31" s="126"/>
      <c r="F31" s="127"/>
      <c r="G31" s="23">
        <v>30</v>
      </c>
      <c r="H31" s="24"/>
      <c r="I31" s="24"/>
      <c r="J31" s="25">
        <f t="shared" si="2"/>
        <v>30</v>
      </c>
      <c r="K31" s="106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8"/>
    </row>
    <row r="32" spans="2:25" ht="20.25" customHeight="1">
      <c r="B32" s="10" t="s">
        <v>48</v>
      </c>
      <c r="C32" s="11"/>
      <c r="D32" s="11"/>
      <c r="E32" s="11"/>
      <c r="F32" s="12"/>
      <c r="G32" s="10"/>
      <c r="H32" s="11"/>
      <c r="I32" s="35"/>
      <c r="J32" s="13"/>
      <c r="K32" s="109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1"/>
    </row>
    <row r="33" spans="2:25" ht="19.899999999999999" customHeight="1">
      <c r="B33" s="4"/>
      <c r="C33" s="7"/>
      <c r="D33" s="7"/>
      <c r="E33" s="7"/>
      <c r="F33" s="29" t="s">
        <v>37</v>
      </c>
      <c r="G33" s="10">
        <f>SUM(G8:G32)</f>
        <v>300</v>
      </c>
      <c r="H33" s="11">
        <f>SUM(H8:H32)</f>
        <v>0</v>
      </c>
      <c r="I33" s="11">
        <f>SUM(I8:I32)</f>
        <v>0</v>
      </c>
      <c r="J33" s="33">
        <f>SUM(J8:J32)-I33</f>
        <v>300</v>
      </c>
    </row>
    <row r="34" spans="2:25">
      <c r="V34" t="s">
        <v>41</v>
      </c>
      <c r="W34" s="112"/>
      <c r="X34" s="112"/>
      <c r="Y34" s="112"/>
    </row>
    <row r="35" spans="2:25">
      <c r="C35" t="s">
        <v>40</v>
      </c>
      <c r="K35" t="s">
        <v>1</v>
      </c>
      <c r="S35" t="s">
        <v>0</v>
      </c>
    </row>
    <row r="37" spans="2:25">
      <c r="B37" s="6"/>
      <c r="C37" s="6"/>
      <c r="D37" s="6"/>
      <c r="E37" s="6"/>
      <c r="F37" s="6"/>
      <c r="G37" s="6"/>
      <c r="J37" s="6"/>
      <c r="K37" s="6"/>
      <c r="L37" s="6"/>
      <c r="M37" s="6"/>
      <c r="N37" s="6"/>
      <c r="O37" s="6"/>
      <c r="R37" s="6"/>
      <c r="S37" s="6"/>
      <c r="T37" s="6"/>
      <c r="U37" s="6"/>
      <c r="V37" s="6"/>
      <c r="W37" s="6"/>
    </row>
  </sheetData>
  <mergeCells count="45">
    <mergeCell ref="B21:F23"/>
    <mergeCell ref="B24:F26"/>
    <mergeCell ref="B27:F29"/>
    <mergeCell ref="B30:F31"/>
    <mergeCell ref="W34:Y34"/>
    <mergeCell ref="K31:Y31"/>
    <mergeCell ref="K30:Y30"/>
    <mergeCell ref="K29:Y29"/>
    <mergeCell ref="K28:Y28"/>
    <mergeCell ref="K32:Y32"/>
    <mergeCell ref="K27:Y27"/>
    <mergeCell ref="K26:Y26"/>
    <mergeCell ref="K25:Y25"/>
    <mergeCell ref="K20:Y20"/>
    <mergeCell ref="K21:Y21"/>
    <mergeCell ref="K22:Y22"/>
    <mergeCell ref="K23:Y23"/>
    <mergeCell ref="K24:Y24"/>
    <mergeCell ref="K18:Y18"/>
    <mergeCell ref="V5:Y5"/>
    <mergeCell ref="K7:Y7"/>
    <mergeCell ref="K8:Y8"/>
    <mergeCell ref="K9:Y9"/>
    <mergeCell ref="K10:Y10"/>
    <mergeCell ref="K11:Y11"/>
    <mergeCell ref="S5:U5"/>
    <mergeCell ref="K12:Y12"/>
    <mergeCell ref="K13:Y13"/>
    <mergeCell ref="K14:Y14"/>
    <mergeCell ref="K16:Y16"/>
    <mergeCell ref="K17:Y17"/>
    <mergeCell ref="B5:E5"/>
    <mergeCell ref="F5:I5"/>
    <mergeCell ref="J5:L5"/>
    <mergeCell ref="N5:O5"/>
    <mergeCell ref="P5:R5"/>
    <mergeCell ref="B1:X1"/>
    <mergeCell ref="B2:X2"/>
    <mergeCell ref="B4:E4"/>
    <mergeCell ref="F4:I4"/>
    <mergeCell ref="J4:L4"/>
    <mergeCell ref="N4:O4"/>
    <mergeCell ref="P4:R4"/>
    <mergeCell ref="S4:U4"/>
    <mergeCell ref="V4:Y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B1:Y31"/>
  <sheetViews>
    <sheetView workbookViewId="0">
      <selection activeCell="B1" sqref="B1:X1"/>
    </sheetView>
  </sheetViews>
  <sheetFormatPr defaultRowHeight="15"/>
  <cols>
    <col min="1" max="1" width="1.7109375" customWidth="1"/>
    <col min="2" max="9" width="4.7109375" customWidth="1"/>
    <col min="10" max="10" width="6.5703125" bestFit="1" customWidth="1"/>
    <col min="11" max="15" width="4.7109375" customWidth="1"/>
    <col min="16" max="16" width="7" customWidth="1"/>
    <col min="17" max="20" width="4.7109375" customWidth="1"/>
    <col min="21" max="21" width="6.140625" customWidth="1"/>
    <col min="22" max="25" width="4.7109375" customWidth="1"/>
    <col min="26" max="26" width="1.7109375" customWidth="1"/>
    <col min="27" max="27" width="4.7109375" customWidth="1"/>
  </cols>
  <sheetData>
    <row r="1" spans="2:25" ht="33.75">
      <c r="B1" s="91" t="s">
        <v>78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27"/>
    </row>
    <row r="2" spans="2:25" ht="46.5"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26"/>
    </row>
    <row r="4" spans="2:25" ht="19.899999999999999" customHeight="1">
      <c r="B4" s="128" t="s">
        <v>5</v>
      </c>
      <c r="C4" s="128"/>
      <c r="D4" s="128"/>
      <c r="E4" s="128"/>
      <c r="F4" s="128" t="s">
        <v>3</v>
      </c>
      <c r="G4" s="128"/>
      <c r="H4" s="128"/>
      <c r="I4" s="128"/>
      <c r="J4" s="128" t="s">
        <v>8</v>
      </c>
      <c r="K4" s="128"/>
      <c r="L4" s="128"/>
      <c r="M4" s="5" t="s">
        <v>9</v>
      </c>
      <c r="N4" s="128" t="s">
        <v>10</v>
      </c>
      <c r="O4" s="128"/>
      <c r="P4" s="128" t="s">
        <v>11</v>
      </c>
      <c r="Q4" s="128"/>
      <c r="R4" s="128"/>
      <c r="S4" s="128" t="s">
        <v>12</v>
      </c>
      <c r="T4" s="128"/>
      <c r="U4" s="128"/>
      <c r="V4" s="128" t="s">
        <v>2</v>
      </c>
      <c r="W4" s="128"/>
      <c r="X4" s="128"/>
      <c r="Y4" s="128"/>
    </row>
    <row r="5" spans="2:25" ht="30" customHeight="1">
      <c r="B5" s="95"/>
      <c r="C5" s="96"/>
      <c r="D5" s="96"/>
      <c r="E5" s="97"/>
      <c r="F5" s="95"/>
      <c r="G5" s="96"/>
      <c r="H5" s="96"/>
      <c r="I5" s="97"/>
      <c r="J5" s="95"/>
      <c r="K5" s="96"/>
      <c r="L5" s="97"/>
      <c r="M5" s="28"/>
      <c r="N5" s="95"/>
      <c r="O5" s="97"/>
      <c r="P5" s="102"/>
      <c r="Q5" s="103"/>
      <c r="R5" s="104"/>
      <c r="S5" s="98"/>
      <c r="T5" s="96"/>
      <c r="U5" s="97"/>
      <c r="V5" s="129"/>
      <c r="W5" s="129"/>
      <c r="X5" s="129"/>
      <c r="Y5" s="129"/>
    </row>
    <row r="6" spans="2:25" ht="19.899999999999999" customHeight="1">
      <c r="D6" s="3"/>
      <c r="E6" s="3"/>
      <c r="F6" s="3"/>
      <c r="G6" s="3"/>
      <c r="H6" s="3"/>
      <c r="I6" s="3"/>
      <c r="O6" s="3"/>
      <c r="P6" s="3"/>
      <c r="Q6" s="3"/>
      <c r="R6" s="3"/>
      <c r="S6" s="3"/>
      <c r="T6" s="3"/>
    </row>
    <row r="7" spans="2:25" ht="19.899999999999999" customHeight="1">
      <c r="B7" s="2" t="s">
        <v>13</v>
      </c>
      <c r="D7" s="3"/>
      <c r="E7" s="3"/>
      <c r="F7" s="3"/>
      <c r="G7" s="1" t="s">
        <v>33</v>
      </c>
      <c r="H7" s="1" t="s">
        <v>34</v>
      </c>
      <c r="I7" s="1" t="s">
        <v>35</v>
      </c>
      <c r="J7" s="9" t="s">
        <v>36</v>
      </c>
      <c r="K7" s="105" t="s">
        <v>39</v>
      </c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2:25" s="14" customFormat="1" ht="30" customHeight="1">
      <c r="B8" s="10" t="s">
        <v>14</v>
      </c>
      <c r="C8" s="11"/>
      <c r="D8" s="11"/>
      <c r="E8" s="11"/>
      <c r="F8" s="12"/>
      <c r="G8" s="11">
        <v>6</v>
      </c>
      <c r="H8" s="11"/>
      <c r="I8" s="11"/>
      <c r="J8" s="13">
        <f>+G8-H8</f>
        <v>6</v>
      </c>
      <c r="K8" s="95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s="14" customFormat="1" ht="30" customHeight="1">
      <c r="B9" s="10" t="s">
        <v>15</v>
      </c>
      <c r="C9" s="11"/>
      <c r="D9" s="11"/>
      <c r="E9" s="11"/>
      <c r="F9" s="12"/>
      <c r="G9" s="11">
        <v>10</v>
      </c>
      <c r="H9" s="11"/>
      <c r="I9" s="11"/>
      <c r="J9" s="13">
        <f t="shared" ref="J9:J13" si="0">+G9-H9</f>
        <v>10</v>
      </c>
      <c r="K9" s="95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7"/>
    </row>
    <row r="10" spans="2:25" s="14" customFormat="1" ht="30" customHeight="1">
      <c r="B10" s="10" t="s">
        <v>16</v>
      </c>
      <c r="C10" s="11"/>
      <c r="D10" s="11"/>
      <c r="E10" s="11"/>
      <c r="F10" s="12"/>
      <c r="G10" s="11">
        <v>5</v>
      </c>
      <c r="H10" s="11"/>
      <c r="I10" s="11"/>
      <c r="J10" s="13">
        <f t="shared" si="0"/>
        <v>5</v>
      </c>
      <c r="K10" s="95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7"/>
    </row>
    <row r="11" spans="2:25" s="14" customFormat="1" ht="30" customHeight="1">
      <c r="B11" s="10" t="s">
        <v>20</v>
      </c>
      <c r="C11" s="11"/>
      <c r="D11" s="11"/>
      <c r="E11" s="11"/>
      <c r="F11" s="12"/>
      <c r="G11" s="11">
        <v>10</v>
      </c>
      <c r="H11" s="11"/>
      <c r="I11" s="11"/>
      <c r="J11" s="13">
        <f t="shared" si="0"/>
        <v>10</v>
      </c>
      <c r="K11" s="95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7"/>
    </row>
    <row r="12" spans="2:25" s="14" customFormat="1" ht="30" customHeight="1">
      <c r="B12" s="10" t="s">
        <v>17</v>
      </c>
      <c r="C12" s="11"/>
      <c r="D12" s="11"/>
      <c r="E12" s="11"/>
      <c r="F12" s="12"/>
      <c r="G12" s="11">
        <v>12</v>
      </c>
      <c r="H12" s="11"/>
      <c r="I12" s="11"/>
      <c r="J12" s="13">
        <f t="shared" si="0"/>
        <v>12</v>
      </c>
      <c r="K12" s="95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7"/>
    </row>
    <row r="13" spans="2:25" s="14" customFormat="1" ht="30" customHeight="1">
      <c r="B13" s="10" t="s">
        <v>18</v>
      </c>
      <c r="C13" s="11"/>
      <c r="D13" s="11"/>
      <c r="E13" s="11"/>
      <c r="F13" s="12"/>
      <c r="G13" s="11">
        <v>12</v>
      </c>
      <c r="H13" s="11"/>
      <c r="I13" s="11"/>
      <c r="J13" s="13">
        <f t="shared" si="0"/>
        <v>12</v>
      </c>
      <c r="K13" s="95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7"/>
    </row>
    <row r="14" spans="2:25" ht="19.899999999999999" customHeight="1">
      <c r="B14" s="2" t="s">
        <v>21</v>
      </c>
      <c r="F14" t="s">
        <v>38</v>
      </c>
      <c r="J14" s="2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2:25" ht="30" customHeight="1">
      <c r="B15" s="10" t="s">
        <v>45</v>
      </c>
      <c r="C15" s="11"/>
      <c r="D15" s="11"/>
      <c r="E15" s="11"/>
      <c r="F15" s="16">
        <v>1</v>
      </c>
      <c r="G15" s="11">
        <f>IF(F15=1,15,0)</f>
        <v>15</v>
      </c>
      <c r="H15" s="11"/>
      <c r="I15" s="11"/>
      <c r="J15" s="13">
        <f>+G15-H15</f>
        <v>15</v>
      </c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1"/>
    </row>
    <row r="16" spans="2:25" ht="30" customHeight="1">
      <c r="B16" s="10" t="s">
        <v>46</v>
      </c>
      <c r="C16" s="11"/>
      <c r="D16" s="11"/>
      <c r="E16" s="11"/>
      <c r="F16" s="16">
        <v>0</v>
      </c>
      <c r="G16" s="11">
        <f>IF(F16=1.8,15,0)</f>
        <v>0</v>
      </c>
      <c r="H16" s="11"/>
      <c r="I16" s="11"/>
      <c r="J16" s="13">
        <f t="shared" ref="J16:J17" si="1">+G16-H16</f>
        <v>0</v>
      </c>
      <c r="K16" s="109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1"/>
    </row>
    <row r="17" spans="2:25" ht="30" customHeight="1">
      <c r="B17" s="10" t="s">
        <v>47</v>
      </c>
      <c r="C17" s="11"/>
      <c r="D17" s="11"/>
      <c r="E17" s="11"/>
      <c r="F17" s="16">
        <v>0</v>
      </c>
      <c r="G17" s="11">
        <f>IF(F17=3,15,0)</f>
        <v>0</v>
      </c>
      <c r="H17" s="11"/>
      <c r="I17" s="11"/>
      <c r="J17" s="13">
        <f t="shared" si="1"/>
        <v>0</v>
      </c>
      <c r="K17" s="109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1"/>
    </row>
    <row r="18" spans="2:25" ht="19.899999999999999" customHeight="1">
      <c r="B18" s="2" t="s">
        <v>25</v>
      </c>
      <c r="J18" s="2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2:25" ht="30" customHeight="1">
      <c r="B19" s="10" t="s">
        <v>26</v>
      </c>
      <c r="C19" s="11"/>
      <c r="D19" s="11"/>
      <c r="E19" s="11"/>
      <c r="F19" s="8"/>
      <c r="G19" s="10">
        <v>30</v>
      </c>
      <c r="H19" s="11"/>
      <c r="I19" s="11"/>
      <c r="J19" s="13">
        <f t="shared" ref="J19:J25" si="2">+G19-H19</f>
        <v>30</v>
      </c>
      <c r="K19" s="109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1"/>
    </row>
    <row r="20" spans="2:25" ht="30" customHeight="1">
      <c r="B20" s="119" t="s">
        <v>44</v>
      </c>
      <c r="C20" s="120"/>
      <c r="D20" s="120"/>
      <c r="E20" s="120"/>
      <c r="F20" s="121"/>
      <c r="G20" s="17">
        <v>10</v>
      </c>
      <c r="H20" s="18"/>
      <c r="I20" s="18"/>
      <c r="J20" s="19">
        <f t="shared" si="2"/>
        <v>10</v>
      </c>
      <c r="K20" s="113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5"/>
    </row>
    <row r="21" spans="2:25" ht="30" customHeight="1">
      <c r="B21" s="122"/>
      <c r="C21" s="123"/>
      <c r="D21" s="123"/>
      <c r="E21" s="123"/>
      <c r="F21" s="124"/>
      <c r="G21" s="20">
        <v>30</v>
      </c>
      <c r="H21" s="21"/>
      <c r="I21" s="21"/>
      <c r="J21" s="22">
        <f t="shared" si="2"/>
        <v>30</v>
      </c>
      <c r="K21" s="116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8"/>
    </row>
    <row r="22" spans="2:25" ht="30" customHeight="1">
      <c r="B22" s="125"/>
      <c r="C22" s="126"/>
      <c r="D22" s="126"/>
      <c r="E22" s="126"/>
      <c r="F22" s="127"/>
      <c r="G22" s="23">
        <v>10</v>
      </c>
      <c r="H22" s="24"/>
      <c r="I22" s="24"/>
      <c r="J22" s="25">
        <f t="shared" si="2"/>
        <v>10</v>
      </c>
      <c r="K22" s="106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8"/>
    </row>
    <row r="23" spans="2:25" ht="30" customHeight="1">
      <c r="B23" s="119" t="s">
        <v>28</v>
      </c>
      <c r="C23" s="120"/>
      <c r="D23" s="120"/>
      <c r="E23" s="120"/>
      <c r="F23" s="121"/>
      <c r="G23" s="17">
        <v>10</v>
      </c>
      <c r="H23" s="18"/>
      <c r="I23" s="18"/>
      <c r="J23" s="19">
        <f t="shared" si="2"/>
        <v>10</v>
      </c>
      <c r="K23" s="113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5"/>
    </row>
    <row r="24" spans="2:25" ht="30" customHeight="1">
      <c r="B24" s="122"/>
      <c r="C24" s="123"/>
      <c r="D24" s="123"/>
      <c r="E24" s="123"/>
      <c r="F24" s="124"/>
      <c r="G24" s="20">
        <v>30</v>
      </c>
      <c r="H24" s="21"/>
      <c r="I24" s="21"/>
      <c r="J24" s="22">
        <f t="shared" si="2"/>
        <v>30</v>
      </c>
      <c r="K24" s="116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8"/>
    </row>
    <row r="25" spans="2:25" ht="30" customHeight="1">
      <c r="B25" s="125"/>
      <c r="C25" s="126"/>
      <c r="D25" s="126"/>
      <c r="E25" s="126"/>
      <c r="F25" s="127"/>
      <c r="G25" s="23">
        <v>10</v>
      </c>
      <c r="H25" s="24"/>
      <c r="I25" s="24"/>
      <c r="J25" s="25">
        <f t="shared" si="2"/>
        <v>10</v>
      </c>
      <c r="K25" s="106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8"/>
    </row>
    <row r="26" spans="2:25" ht="20.25" customHeight="1">
      <c r="B26" s="10" t="s">
        <v>48</v>
      </c>
      <c r="C26" s="11"/>
      <c r="D26" s="11"/>
      <c r="E26" s="11"/>
      <c r="F26" s="12"/>
      <c r="G26" s="10"/>
      <c r="H26" s="11"/>
      <c r="I26" s="34"/>
      <c r="J26" s="13"/>
      <c r="K26" s="109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1"/>
    </row>
    <row r="27" spans="2:25" ht="19.899999999999999" customHeight="1">
      <c r="B27" s="4"/>
      <c r="C27" s="7"/>
      <c r="D27" s="7"/>
      <c r="E27" s="7"/>
      <c r="F27" s="29" t="s">
        <v>37</v>
      </c>
      <c r="G27" s="10">
        <f>SUM(G8:G26)</f>
        <v>200</v>
      </c>
      <c r="H27" s="11">
        <f>SUM(H8:H26)</f>
        <v>0</v>
      </c>
      <c r="I27" s="11">
        <f>SUM(I8:I26)</f>
        <v>0</v>
      </c>
      <c r="J27" s="33">
        <f>SUM(J8:J26)-I27</f>
        <v>200</v>
      </c>
    </row>
    <row r="28" spans="2:25">
      <c r="V28" t="s">
        <v>41</v>
      </c>
      <c r="W28" s="112"/>
      <c r="X28" s="112"/>
      <c r="Y28" s="112"/>
    </row>
    <row r="29" spans="2:25">
      <c r="C29" t="s">
        <v>40</v>
      </c>
      <c r="K29" t="s">
        <v>1</v>
      </c>
      <c r="S29" t="s">
        <v>0</v>
      </c>
    </row>
    <row r="31" spans="2:25">
      <c r="B31" s="6"/>
      <c r="C31" s="6"/>
      <c r="D31" s="6"/>
      <c r="E31" s="6"/>
      <c r="F31" s="6"/>
      <c r="G31" s="6"/>
      <c r="J31" s="6"/>
      <c r="K31" s="6"/>
      <c r="L31" s="6"/>
      <c r="M31" s="6"/>
      <c r="N31" s="6"/>
      <c r="O31" s="6"/>
      <c r="R31" s="6"/>
      <c r="S31" s="6"/>
      <c r="T31" s="6"/>
      <c r="U31" s="6"/>
      <c r="V31" s="6"/>
      <c r="W31" s="6"/>
    </row>
  </sheetData>
  <mergeCells count="37">
    <mergeCell ref="B20:F22"/>
    <mergeCell ref="B23:F25"/>
    <mergeCell ref="W28:Y28"/>
    <mergeCell ref="K25:Y25"/>
    <mergeCell ref="K19:Y19"/>
    <mergeCell ref="K20:Y20"/>
    <mergeCell ref="K21:Y21"/>
    <mergeCell ref="K22:Y22"/>
    <mergeCell ref="K23:Y23"/>
    <mergeCell ref="K24:Y24"/>
    <mergeCell ref="K26:Y26"/>
    <mergeCell ref="K12:Y12"/>
    <mergeCell ref="K13:Y13"/>
    <mergeCell ref="K15:Y15"/>
    <mergeCell ref="K16:Y16"/>
    <mergeCell ref="K17:Y17"/>
    <mergeCell ref="K11:Y11"/>
    <mergeCell ref="B5:E5"/>
    <mergeCell ref="F5:I5"/>
    <mergeCell ref="J5:L5"/>
    <mergeCell ref="N5:O5"/>
    <mergeCell ref="P5:R5"/>
    <mergeCell ref="S5:U5"/>
    <mergeCell ref="V5:Y5"/>
    <mergeCell ref="K7:Y7"/>
    <mergeCell ref="K8:Y8"/>
    <mergeCell ref="K9:Y9"/>
    <mergeCell ref="K10:Y10"/>
    <mergeCell ref="B1:X1"/>
    <mergeCell ref="B2:X2"/>
    <mergeCell ref="B4:E4"/>
    <mergeCell ref="F4:I4"/>
    <mergeCell ref="J4:L4"/>
    <mergeCell ref="N4:O4"/>
    <mergeCell ref="P4:R4"/>
    <mergeCell ref="S4:U4"/>
    <mergeCell ref="V4:Y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Y32"/>
  <sheetViews>
    <sheetView workbookViewId="0">
      <selection activeCell="B1" sqref="B1:X1"/>
    </sheetView>
  </sheetViews>
  <sheetFormatPr defaultColWidth="14.42578125" defaultRowHeight="15"/>
  <cols>
    <col min="1" max="1" width="1.7109375" style="56" customWidth="1"/>
    <col min="2" max="20" width="4.7109375" style="56" customWidth="1"/>
    <col min="21" max="21" width="6" style="56" customWidth="1"/>
    <col min="22" max="25" width="4.7109375" style="56" customWidth="1"/>
    <col min="26" max="16384" width="14.42578125" style="56"/>
  </cols>
  <sheetData>
    <row r="1" spans="1:25" ht="33.75">
      <c r="B1" s="91" t="s">
        <v>78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57"/>
    </row>
    <row r="2" spans="1:25" ht="46.5">
      <c r="B2" s="147" t="s">
        <v>77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58"/>
    </row>
    <row r="4" spans="1:25" ht="19.5" customHeight="1">
      <c r="B4" s="148" t="s">
        <v>5</v>
      </c>
      <c r="C4" s="131"/>
      <c r="D4" s="131"/>
      <c r="E4" s="132"/>
      <c r="F4" s="148" t="s">
        <v>3</v>
      </c>
      <c r="G4" s="131"/>
      <c r="H4" s="131"/>
      <c r="I4" s="132"/>
      <c r="J4" s="148" t="s">
        <v>8</v>
      </c>
      <c r="K4" s="131"/>
      <c r="L4" s="132"/>
      <c r="M4" s="59" t="s">
        <v>9</v>
      </c>
      <c r="N4" s="148" t="s">
        <v>10</v>
      </c>
      <c r="O4" s="132"/>
      <c r="P4" s="148" t="s">
        <v>11</v>
      </c>
      <c r="Q4" s="131"/>
      <c r="R4" s="132"/>
      <c r="S4" s="148" t="s">
        <v>12</v>
      </c>
      <c r="T4" s="131"/>
      <c r="U4" s="132"/>
      <c r="V4" s="148" t="s">
        <v>2</v>
      </c>
      <c r="W4" s="131"/>
      <c r="X4" s="131"/>
      <c r="Y4" s="132"/>
    </row>
    <row r="5" spans="1:25" ht="30" customHeight="1">
      <c r="B5" s="143"/>
      <c r="C5" s="131"/>
      <c r="D5" s="131"/>
      <c r="E5" s="132"/>
      <c r="F5" s="143"/>
      <c r="G5" s="131"/>
      <c r="H5" s="131"/>
      <c r="I5" s="132"/>
      <c r="J5" s="143"/>
      <c r="K5" s="131"/>
      <c r="L5" s="132"/>
      <c r="M5" s="60"/>
      <c r="N5" s="143"/>
      <c r="O5" s="132"/>
      <c r="P5" s="144"/>
      <c r="Q5" s="131"/>
      <c r="R5" s="132"/>
      <c r="S5" s="145"/>
      <c r="T5" s="131"/>
      <c r="U5" s="132"/>
      <c r="V5" s="143"/>
      <c r="W5" s="131"/>
      <c r="X5" s="131"/>
      <c r="Y5" s="132"/>
    </row>
    <row r="6" spans="1:25" ht="19.5" customHeight="1">
      <c r="D6" s="61"/>
      <c r="E6" s="61"/>
      <c r="F6" s="61"/>
      <c r="G6" s="61"/>
      <c r="H6" s="61"/>
      <c r="I6" s="61"/>
      <c r="O6" s="61"/>
      <c r="P6" s="61"/>
      <c r="Q6" s="61"/>
      <c r="R6" s="61"/>
      <c r="S6" s="61"/>
      <c r="T6" s="61"/>
    </row>
    <row r="7" spans="1:25" ht="19.5" customHeight="1">
      <c r="B7" s="62" t="s">
        <v>13</v>
      </c>
      <c r="D7" s="61"/>
      <c r="E7" s="61"/>
      <c r="F7" s="61"/>
      <c r="G7" s="63" t="s">
        <v>33</v>
      </c>
      <c r="H7" s="63" t="s">
        <v>34</v>
      </c>
      <c r="I7" s="63" t="s">
        <v>35</v>
      </c>
      <c r="J7" s="64" t="s">
        <v>36</v>
      </c>
      <c r="K7" s="146" t="s">
        <v>39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</row>
    <row r="8" spans="1:25" ht="30" customHeight="1">
      <c r="A8" s="65"/>
      <c r="B8" s="66" t="s">
        <v>14</v>
      </c>
      <c r="C8" s="67"/>
      <c r="D8" s="67"/>
      <c r="E8" s="67"/>
      <c r="F8" s="68"/>
      <c r="G8" s="67">
        <v>10</v>
      </c>
      <c r="H8" s="67"/>
      <c r="I8" s="67"/>
      <c r="J8" s="69">
        <f t="shared" ref="J8:J10" si="0">+G8-H8-I8</f>
        <v>10</v>
      </c>
      <c r="K8" s="143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2"/>
    </row>
    <row r="9" spans="1:25" ht="30" customHeight="1">
      <c r="A9" s="65"/>
      <c r="B9" s="66" t="s">
        <v>15</v>
      </c>
      <c r="C9" s="67"/>
      <c r="D9" s="67"/>
      <c r="E9" s="67"/>
      <c r="F9" s="68"/>
      <c r="G9" s="67">
        <v>10</v>
      </c>
      <c r="H9" s="67"/>
      <c r="I9" s="67"/>
      <c r="J9" s="69">
        <f t="shared" si="0"/>
        <v>10</v>
      </c>
      <c r="K9" s="143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2"/>
    </row>
    <row r="10" spans="1:25" ht="30" customHeight="1">
      <c r="A10" s="65"/>
      <c r="B10" s="66" t="s">
        <v>16</v>
      </c>
      <c r="C10" s="67"/>
      <c r="D10" s="67"/>
      <c r="E10" s="67"/>
      <c r="F10" s="68"/>
      <c r="G10" s="67">
        <v>10</v>
      </c>
      <c r="H10" s="67"/>
      <c r="I10" s="67"/>
      <c r="J10" s="69">
        <f t="shared" si="0"/>
        <v>10</v>
      </c>
      <c r="K10" s="143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2"/>
    </row>
    <row r="11" spans="1:25" ht="19.5" customHeight="1">
      <c r="B11" s="62" t="s">
        <v>21</v>
      </c>
      <c r="F11" s="56" t="s">
        <v>38</v>
      </c>
      <c r="J11" s="62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ht="30" customHeight="1">
      <c r="B12" s="66" t="s">
        <v>45</v>
      </c>
      <c r="C12" s="67"/>
      <c r="D12" s="67"/>
      <c r="E12" s="67"/>
      <c r="F12" s="71">
        <v>0.8</v>
      </c>
      <c r="G12" s="67">
        <f>IF(F12=0.8,10,0)</f>
        <v>10</v>
      </c>
      <c r="H12" s="67"/>
      <c r="I12" s="67"/>
      <c r="J12" s="69">
        <f t="shared" ref="J12:J14" si="1">+G12-H12-I12</f>
        <v>10</v>
      </c>
      <c r="K12" s="130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2"/>
    </row>
    <row r="13" spans="1:25" ht="30" customHeight="1">
      <c r="B13" s="66" t="s">
        <v>46</v>
      </c>
      <c r="C13" s="67"/>
      <c r="D13" s="67"/>
      <c r="E13" s="67"/>
      <c r="F13" s="71">
        <v>0</v>
      </c>
      <c r="G13" s="67">
        <f>IF(F13=1.8,15,0)</f>
        <v>0</v>
      </c>
      <c r="H13" s="67"/>
      <c r="I13" s="67"/>
      <c r="J13" s="69">
        <f t="shared" si="1"/>
        <v>0</v>
      </c>
      <c r="K13" s="130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2"/>
    </row>
    <row r="14" spans="1:25" ht="30" customHeight="1">
      <c r="B14" s="66" t="s">
        <v>47</v>
      </c>
      <c r="C14" s="67"/>
      <c r="D14" s="67"/>
      <c r="E14" s="67"/>
      <c r="F14" s="71">
        <v>0</v>
      </c>
      <c r="G14" s="67">
        <f>IF(F14=3,15,0)</f>
        <v>0</v>
      </c>
      <c r="H14" s="67"/>
      <c r="I14" s="67"/>
      <c r="J14" s="69">
        <f t="shared" si="1"/>
        <v>0</v>
      </c>
      <c r="K14" s="130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2"/>
    </row>
    <row r="15" spans="1:25" ht="19.5" customHeight="1">
      <c r="B15" s="62" t="s">
        <v>25</v>
      </c>
      <c r="J15" s="62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ht="30" customHeight="1">
      <c r="B16" s="66" t="s">
        <v>26</v>
      </c>
      <c r="C16" s="67"/>
      <c r="D16" s="67"/>
      <c r="E16" s="67"/>
      <c r="F16" s="72"/>
      <c r="G16" s="66">
        <v>30</v>
      </c>
      <c r="H16" s="67"/>
      <c r="I16" s="67"/>
      <c r="J16" s="69">
        <f t="shared" ref="J16:J19" si="2">+G16-H16-I16</f>
        <v>30</v>
      </c>
      <c r="K16" s="130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2"/>
    </row>
    <row r="17" spans="2:25" ht="30" customHeight="1">
      <c r="B17" s="73" t="s">
        <v>44</v>
      </c>
      <c r="C17" s="74"/>
      <c r="D17" s="74"/>
      <c r="E17" s="74"/>
      <c r="F17" s="75"/>
      <c r="G17" s="76">
        <v>10</v>
      </c>
      <c r="H17" s="77"/>
      <c r="I17" s="77"/>
      <c r="J17" s="78">
        <f t="shared" si="2"/>
        <v>10</v>
      </c>
      <c r="K17" s="135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7"/>
    </row>
    <row r="18" spans="2:25" ht="30" customHeight="1">
      <c r="B18" s="79"/>
      <c r="C18" s="61"/>
      <c r="D18" s="61"/>
      <c r="E18" s="61"/>
      <c r="F18" s="80"/>
      <c r="G18" s="81">
        <v>10</v>
      </c>
      <c r="H18" s="65"/>
      <c r="I18" s="65"/>
      <c r="J18" s="82">
        <f t="shared" si="2"/>
        <v>10</v>
      </c>
      <c r="K18" s="138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9"/>
    </row>
    <row r="19" spans="2:25" ht="30" customHeight="1">
      <c r="B19" s="83"/>
      <c r="C19" s="84"/>
      <c r="D19" s="84"/>
      <c r="E19" s="84"/>
      <c r="F19" s="85"/>
      <c r="G19" s="86">
        <v>10</v>
      </c>
      <c r="H19" s="87"/>
      <c r="I19" s="87"/>
      <c r="J19" s="88">
        <f t="shared" si="2"/>
        <v>10</v>
      </c>
      <c r="K19" s="140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2"/>
    </row>
    <row r="20" spans="2:25" ht="20.25" customHeight="1">
      <c r="B20" s="66" t="s">
        <v>48</v>
      </c>
      <c r="C20" s="67"/>
      <c r="D20" s="67"/>
      <c r="E20" s="67"/>
      <c r="F20" s="68"/>
      <c r="G20" s="66"/>
      <c r="H20" s="67"/>
      <c r="I20" s="67"/>
      <c r="J20" s="69"/>
      <c r="K20" s="130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2"/>
    </row>
    <row r="21" spans="2:25" ht="19.5" customHeight="1">
      <c r="B21" s="59"/>
      <c r="C21" s="89"/>
      <c r="D21" s="89"/>
      <c r="E21" s="89"/>
      <c r="F21" s="90" t="s">
        <v>37</v>
      </c>
      <c r="G21" s="66">
        <f t="shared" ref="G21:J21" si="3">SUM(G8:G20)</f>
        <v>100</v>
      </c>
      <c r="H21" s="67">
        <f t="shared" si="3"/>
        <v>0</v>
      </c>
      <c r="I21" s="67">
        <f t="shared" si="3"/>
        <v>0</v>
      </c>
      <c r="J21" s="69">
        <f t="shared" si="3"/>
        <v>100</v>
      </c>
    </row>
    <row r="22" spans="2:25" ht="15.75" customHeight="1">
      <c r="V22" s="56" t="s">
        <v>41</v>
      </c>
      <c r="W22" s="133">
        <f>[1]FolhaProvaGeral!C5</f>
        <v>0</v>
      </c>
      <c r="X22" s="134"/>
      <c r="Y22" s="134"/>
    </row>
    <row r="23" spans="2:25" ht="15.75" customHeight="1">
      <c r="C23" s="56" t="s">
        <v>40</v>
      </c>
      <c r="K23" s="56" t="s">
        <v>1</v>
      </c>
      <c r="S23" s="56" t="s">
        <v>0</v>
      </c>
    </row>
    <row r="24" spans="2:25" ht="15.75" customHeight="1"/>
    <row r="25" spans="2:25" ht="15.75" customHeight="1">
      <c r="B25" s="84"/>
      <c r="C25" s="84"/>
      <c r="D25" s="84"/>
      <c r="E25" s="84"/>
      <c r="F25" s="84"/>
      <c r="G25" s="84"/>
      <c r="J25" s="84"/>
      <c r="K25" s="84"/>
      <c r="L25" s="84"/>
      <c r="M25" s="84"/>
      <c r="N25" s="84"/>
      <c r="O25" s="84"/>
      <c r="R25" s="84"/>
      <c r="S25" s="84"/>
      <c r="T25" s="84"/>
      <c r="U25" s="84"/>
      <c r="V25" s="84"/>
      <c r="W25" s="84"/>
    </row>
    <row r="26" spans="2:25" ht="15.75" customHeight="1">
      <c r="C26" s="56">
        <f>[1]FolhaProvaGeral!C3</f>
        <v>0</v>
      </c>
      <c r="K26" s="56">
        <f>[1]FolhaProvaGeral!C9</f>
        <v>0</v>
      </c>
      <c r="S26" s="56">
        <f>[1]FolhaProvaGeral!C8</f>
        <v>0</v>
      </c>
    </row>
    <row r="27" spans="2:25" ht="15.75" customHeight="1"/>
    <row r="28" spans="2:25" ht="15.75" customHeight="1"/>
    <row r="29" spans="2:25" ht="15.75" customHeight="1"/>
    <row r="30" spans="2:25" ht="15.75" customHeight="1"/>
    <row r="31" spans="2:25" ht="15.75" customHeight="1"/>
    <row r="32" spans="2:25" ht="15.75" customHeight="1"/>
  </sheetData>
  <mergeCells count="29">
    <mergeCell ref="B1:X1"/>
    <mergeCell ref="B2:X2"/>
    <mergeCell ref="B4:E4"/>
    <mergeCell ref="F4:I4"/>
    <mergeCell ref="J4:L4"/>
    <mergeCell ref="N4:O4"/>
    <mergeCell ref="P4:R4"/>
    <mergeCell ref="S4:U4"/>
    <mergeCell ref="V4:Y4"/>
    <mergeCell ref="K12:Y12"/>
    <mergeCell ref="B5:E5"/>
    <mergeCell ref="F5:I5"/>
    <mergeCell ref="J5:L5"/>
    <mergeCell ref="N5:O5"/>
    <mergeCell ref="P5:R5"/>
    <mergeCell ref="S5:U5"/>
    <mergeCell ref="V5:Y5"/>
    <mergeCell ref="K7:Y7"/>
    <mergeCell ref="K8:Y8"/>
    <mergeCell ref="K9:Y9"/>
    <mergeCell ref="K10:Y10"/>
    <mergeCell ref="K20:Y20"/>
    <mergeCell ref="W22:Y22"/>
    <mergeCell ref="K13:Y13"/>
    <mergeCell ref="K14:Y14"/>
    <mergeCell ref="K16:Y16"/>
    <mergeCell ref="K17:Y17"/>
    <mergeCell ref="K18:Y18"/>
    <mergeCell ref="K19:Y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5"/>
  <sheetViews>
    <sheetView workbookViewId="0"/>
  </sheetViews>
  <sheetFormatPr defaultColWidth="9.140625" defaultRowHeight="12.75"/>
  <cols>
    <col min="1" max="1" width="9.140625" style="39"/>
    <col min="2" max="2" width="16.7109375" style="39" customWidth="1"/>
    <col min="3" max="3" width="15.5703125" style="39" customWidth="1"/>
    <col min="4" max="4" width="27.140625" style="39" customWidth="1"/>
    <col min="5" max="5" width="9.140625" style="39"/>
    <col min="6" max="7" width="10.7109375" style="39" customWidth="1"/>
    <col min="8" max="8" width="9.140625" style="39"/>
    <col min="9" max="10" width="10.7109375" style="39" customWidth="1"/>
    <col min="11" max="11" width="9.140625" style="39"/>
    <col min="12" max="13" width="10.7109375" style="39" customWidth="1"/>
    <col min="14" max="16384" width="9.140625" style="39"/>
  </cols>
  <sheetData>
    <row r="1" spans="1:13" ht="20.100000000000001" customHeight="1"/>
    <row r="2" spans="1:13" ht="24.95" customHeight="1" thickBot="1">
      <c r="F2" s="149" t="s">
        <v>59</v>
      </c>
      <c r="G2" s="149"/>
      <c r="I2" s="149" t="s">
        <v>65</v>
      </c>
      <c r="J2" s="149"/>
      <c r="L2" s="149" t="s">
        <v>66</v>
      </c>
      <c r="M2" s="149"/>
    </row>
    <row r="3" spans="1:13" s="40" customFormat="1" ht="24.95" customHeight="1">
      <c r="A3" s="42" t="s">
        <v>50</v>
      </c>
      <c r="B3" s="43" t="s">
        <v>51</v>
      </c>
      <c r="C3" s="43" t="s">
        <v>52</v>
      </c>
      <c r="D3" s="44" t="s">
        <v>53</v>
      </c>
      <c r="F3" s="50" t="s">
        <v>54</v>
      </c>
      <c r="G3" s="51" t="s">
        <v>60</v>
      </c>
      <c r="I3" s="50" t="s">
        <v>67</v>
      </c>
      <c r="J3" s="51" t="s">
        <v>60</v>
      </c>
      <c r="L3" s="50" t="s">
        <v>72</v>
      </c>
      <c r="M3" s="51" t="s">
        <v>60</v>
      </c>
    </row>
    <row r="4" spans="1:13" ht="24.95" customHeight="1">
      <c r="A4" s="45">
        <v>1</v>
      </c>
      <c r="B4" s="41">
        <v>200</v>
      </c>
      <c r="C4" s="41">
        <v>160</v>
      </c>
      <c r="D4" s="46">
        <v>170</v>
      </c>
      <c r="F4" s="52" t="s">
        <v>55</v>
      </c>
      <c r="G4" s="53" t="s">
        <v>61</v>
      </c>
      <c r="I4" s="52" t="s">
        <v>68</v>
      </c>
      <c r="J4" s="53" t="s">
        <v>61</v>
      </c>
      <c r="L4" s="52" t="s">
        <v>73</v>
      </c>
      <c r="M4" s="53" t="s">
        <v>61</v>
      </c>
    </row>
    <row r="5" spans="1:13" ht="24.95" customHeight="1">
      <c r="A5" s="45">
        <v>2</v>
      </c>
      <c r="B5" s="41">
        <v>300</v>
      </c>
      <c r="C5" s="41">
        <v>240</v>
      </c>
      <c r="D5" s="46">
        <v>250</v>
      </c>
      <c r="F5" s="52" t="s">
        <v>56</v>
      </c>
      <c r="G5" s="53" t="s">
        <v>62</v>
      </c>
      <c r="I5" s="52" t="s">
        <v>69</v>
      </c>
      <c r="J5" s="53" t="s">
        <v>62</v>
      </c>
      <c r="L5" s="52" t="s">
        <v>74</v>
      </c>
      <c r="M5" s="53" t="s">
        <v>62</v>
      </c>
    </row>
    <row r="6" spans="1:13" ht="24.95" customHeight="1" thickBot="1">
      <c r="A6" s="47">
        <v>3</v>
      </c>
      <c r="B6" s="48">
        <v>400</v>
      </c>
      <c r="C6" s="48">
        <v>300</v>
      </c>
      <c r="D6" s="49">
        <v>310</v>
      </c>
      <c r="F6" s="52" t="s">
        <v>57</v>
      </c>
      <c r="G6" s="53" t="s">
        <v>63</v>
      </c>
      <c r="I6" s="52" t="s">
        <v>70</v>
      </c>
      <c r="J6" s="53" t="s">
        <v>63</v>
      </c>
      <c r="L6" s="52" t="s">
        <v>75</v>
      </c>
      <c r="M6" s="53" t="s">
        <v>63</v>
      </c>
    </row>
    <row r="7" spans="1:13" ht="24.95" customHeight="1" thickBot="1">
      <c r="F7" s="54" t="s">
        <v>58</v>
      </c>
      <c r="G7" s="55" t="s">
        <v>64</v>
      </c>
      <c r="I7" s="54" t="s">
        <v>71</v>
      </c>
      <c r="J7" s="55" t="s">
        <v>64</v>
      </c>
      <c r="L7" s="54" t="s">
        <v>76</v>
      </c>
      <c r="M7" s="55" t="s">
        <v>64</v>
      </c>
    </row>
    <row r="8" spans="1:13" ht="24.95" customHeight="1"/>
    <row r="10" spans="1:13" ht="24.95" customHeight="1"/>
    <row r="11" spans="1:13" ht="24.95" customHeight="1"/>
    <row r="12" spans="1:13" ht="24.95" customHeight="1"/>
    <row r="13" spans="1:13" ht="24.95" customHeight="1"/>
    <row r="14" spans="1:13" ht="24.95" customHeight="1"/>
    <row r="15" spans="1:13" ht="24.95" customHeight="1"/>
  </sheetData>
  <mergeCells count="3">
    <mergeCell ref="F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G3</vt:lpstr>
      <vt:lpstr>G2</vt:lpstr>
      <vt:lpstr>G1</vt:lpstr>
      <vt:lpstr>Pré</vt:lpstr>
      <vt:lpstr>Ajudas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Gil Ferreira</dc:creator>
  <cp:lastModifiedBy>pjlantunes@hotmail.com</cp:lastModifiedBy>
  <cp:lastPrinted>2019-08-25T15:08:08Z</cp:lastPrinted>
  <dcterms:created xsi:type="dcterms:W3CDTF">2013-01-10T16:55:23Z</dcterms:created>
  <dcterms:modified xsi:type="dcterms:W3CDTF">2024-10-08T10:26:50Z</dcterms:modified>
</cp:coreProperties>
</file>